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ABAS-Listed\Sunsweet Public Company Limited\Sun Sweet Plc_Sept19 [Q3]\"/>
    </mc:Choice>
  </mc:AlternateContent>
  <bookViews>
    <workbookView xWindow="0" yWindow="0" windowWidth="23040" windowHeight="8865" tabRatio="768"/>
  </bookViews>
  <sheets>
    <sheet name="BS2-4" sheetId="1" r:id="rId1"/>
    <sheet name="PL5(3-M)" sheetId="6" r:id="rId2"/>
    <sheet name="PL6 (9-M)" sheetId="2" r:id="rId3"/>
    <sheet name="EQ_Conso7" sheetId="3" r:id="rId4"/>
    <sheet name="EQ_Comp8" sheetId="4" r:id="rId5"/>
    <sheet name="CF9-10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Order1" hidden="1">255</definedName>
    <definedName name="_Order2" hidden="1">255</definedName>
    <definedName name="A" localSheetId="5">'[1]ดอกเบี้ยรอตัดบัญชี (31ธ.ค58)'!#REF!</definedName>
    <definedName name="A" localSheetId="1">'[1]ดอกเบี้ยรอตัดบัญชี (31ธ.ค58)'!#REF!</definedName>
    <definedName name="A">'[1]ดอกเบี้ยรอตัดบัญชี (31ธ.ค58)'!#REF!</definedName>
    <definedName name="aa" localSheetId="5" hidden="1">{"'Sheet1'!$A$1:$Y$6"}</definedName>
    <definedName name="aa" hidden="1">{"'Sheet1'!$A$1:$Y$6"}</definedName>
    <definedName name="BB" localSheetId="5">#REF!</definedName>
    <definedName name="BB" localSheetId="1">#REF!</definedName>
    <definedName name="BB">#REF!</definedName>
    <definedName name="Cashflow" localSheetId="5" hidden="1">{"'Sheet1'!$L$16"}</definedName>
    <definedName name="Cashflow" hidden="1">{"'Sheet1'!$L$16"}</definedName>
    <definedName name="CHASHFLOW" localSheetId="5" hidden="1">{"'Sheet1'!$L$16"}</definedName>
    <definedName name="CHASHFLOW" hidden="1">{"'Sheet1'!$L$16"}</definedName>
    <definedName name="CODE" localSheetId="5">#REF!</definedName>
    <definedName name="CODE" localSheetId="1">#REF!</definedName>
    <definedName name="CODE">#REF!</definedName>
    <definedName name="CODEสูตร" localSheetId="5">#REF!</definedName>
    <definedName name="CODEสูตร" localSheetId="1">#REF!</definedName>
    <definedName name="CODEสูตร">#REF!</definedName>
    <definedName name="DataFilter" localSheetId="1">[2]!DataFilter</definedName>
    <definedName name="DataFilter">[2]!DataFilter</definedName>
    <definedName name="DataSort" localSheetId="1">[2]!DataSort</definedName>
    <definedName name="DataSort">[2]!DataSort</definedName>
    <definedName name="DD_Curr">[3]Currency!$C$3</definedName>
    <definedName name="DW" localSheetId="5">#REF!</definedName>
    <definedName name="DW" localSheetId="1">#REF!</definedName>
    <definedName name="DW">#REF!</definedName>
    <definedName name="DWน้ำปรุง" localSheetId="5">#REF!</definedName>
    <definedName name="DWน้ำปรุง" localSheetId="1">#REF!</definedName>
    <definedName name="DWน้ำปรุง">#REF!</definedName>
    <definedName name="DWรวม" localSheetId="5">#REF!</definedName>
    <definedName name="DWรวม" localSheetId="1">#REF!</definedName>
    <definedName name="DWรวม">#REF!</definedName>
    <definedName name="Err_Box_AddSamp">'[3]Non-Statistical Sampling'!$AR$6</definedName>
    <definedName name="Err_Box_Rej">'[3]Non-Statistical Sampling'!$AR$5</definedName>
    <definedName name="Err_CellComments">'[3]Non-Statistical Sampling'!$AJ$13</definedName>
    <definedName name="Err_SampErr">'[3]Non-Statistical Sampling'!$AK$15</definedName>
    <definedName name="Eval_MR">'[3]Non-Statistical Sampling'!$Y$20</definedName>
    <definedName name="GoBack" localSheetId="1">[2]Sheet1!GoBack</definedName>
    <definedName name="GoBack">[2]Sheet1!GoBack</definedName>
    <definedName name="h" localSheetId="5" hidden="1">{"'Sheet1'!$L$16"}</definedName>
    <definedName name="h" hidden="1">{"'Sheet1'!$L$16"}</definedName>
    <definedName name="hay" localSheetId="5" hidden="1">{"'Sheet1'!$L$16"}</definedName>
    <definedName name="hay" hidden="1">{"'Sheet1'!$L$16"}</definedName>
    <definedName name="hey" localSheetId="5" hidden="1">{"'Sheet1'!$L$16"}</definedName>
    <definedName name="hey" hidden="1">{"'Sheet1'!$L$16"}</definedName>
    <definedName name="HTML_CodePage" hidden="1">874</definedName>
    <definedName name="HTML_Control" localSheetId="5" hidden="1">{"'Sheet1'!$A$1:$Y$6"}</definedName>
    <definedName name="HTML_Control" hidden="1">{"'Sheet1'!$A$1:$Y$6"}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"C:\BOTHomepage\DataBank\FinMarkets\Bond\yield03.html"</definedName>
    <definedName name="HTML_Title" hidden="1">"Interpolation of T-Bill Yield and Government Bond Yield Curve"</definedName>
    <definedName name="huy" localSheetId="5" hidden="1">{"'Sheet1'!$L$16"}</definedName>
    <definedName name="huy" hidden="1">{"'Sheet1'!$L$16"}</definedName>
    <definedName name="J" localSheetId="5" hidden="1">{"'Sheet1'!$A$1:$Y$6"}</definedName>
    <definedName name="J" hidden="1">{"'Sheet1'!$A$1:$Y$6"}</definedName>
    <definedName name="List_ARPopulation">'[3]AR Drop Downs'!$I$5:$I$10</definedName>
    <definedName name="List_Curr">[3]Currency!$B$9:$B$31</definedName>
    <definedName name="List_ExpandedTesting">'[3]AR Drop Downs'!$E$5:$E$8</definedName>
    <definedName name="List_Level_Assr">[3]DropDown!$B$1:$B$4</definedName>
    <definedName name="List_LevelAssurance">'[4]Drop Down'!$B$2:$B$5</definedName>
    <definedName name="List_Number_of_Exceptions_Identified">'[3]AR Drop Downs'!$K$5:$K$27</definedName>
    <definedName name="List_NumberTolerableExceptions">'[3]AR Drop Downs'!$C$5:$C$8</definedName>
    <definedName name="List_Proj_Meth">[3]DropDown!$H$1:$H$2</definedName>
    <definedName name="List_Samp_Sel">[3]DropDown!$D$1:$D$4</definedName>
    <definedName name="List_SampleSelectionMethod">'[3]AR Drop Downs'!$G$5:$G$7</definedName>
    <definedName name="List_TypeProcedure">'[4]Drop Down'!$A$2:$A$7</definedName>
    <definedName name="N" localSheetId="5" hidden="1">{"'Sheet1'!$L$16"}</definedName>
    <definedName name="N" hidden="1">{"'Sheet1'!$L$16"}</definedName>
    <definedName name="Name10c">'[5]Library Procedures'!$L$113</definedName>
    <definedName name="Name2a">'[6]Library Procedures'!$K$14</definedName>
    <definedName name="Name2b">'[6]Library Procedures'!$K$15</definedName>
    <definedName name="Name2c">'[6]Library Procedures'!$K$16</definedName>
    <definedName name="Name2d">'[6]Library Procedures'!$K$17</definedName>
    <definedName name="Name2e">'[6]Library Procedures'!$K$18</definedName>
    <definedName name="Name2f">'[6]Library Procedures'!$K$22</definedName>
    <definedName name="Name3a">'[6]Library Procedures'!$K$31</definedName>
    <definedName name="Name3b">'[6]Library Procedures'!$K$32</definedName>
    <definedName name="Name3c">'[6]Library Procedures'!$K$33</definedName>
    <definedName name="NSProjectionMethodIndex">'[7]Non-Statistical Sampling Master'!$C$63</definedName>
    <definedName name="NSRequiredLevelOfEvidenceItems">'[7]Non-Statistical Sampling Master'!$C$50:$C$53</definedName>
    <definedName name="NSTargetedTestingItems">'[8]Two Step Revenue Testing Master'!$E$47</definedName>
    <definedName name="NW" localSheetId="5">#REF!</definedName>
    <definedName name="NW" localSheetId="1">#REF!</definedName>
    <definedName name="NW">#REF!</definedName>
    <definedName name="PIE">'[8]Two Step Revenue Testing Master'!$C$87</definedName>
    <definedName name="_xlnm.Print_Area" localSheetId="3">EQ_Conso7!$A$1:$V$46</definedName>
    <definedName name="TaxTV">10%</definedName>
    <definedName name="TaxXL">5%</definedName>
    <definedName name="TTDesiredLevelOfEvidenceItems">'[9]Global Data'!$B$92:$B$95</definedName>
    <definedName name="TwoStepMisstatementIdentified">'[8]Two Step Revenue Testing Master'!$C$85</definedName>
    <definedName name="TwoStepTolerableEstMisstmtCalc">'[8]Two Step Revenue Testing Master'!$T$45</definedName>
    <definedName name="โสหุ้ย" localSheetId="5">#REF!</definedName>
    <definedName name="โสหุ้ย" localSheetId="1">#REF!</definedName>
    <definedName name="โสหุ้ย">#REF!</definedName>
    <definedName name="ไฟฟ้า" localSheetId="5">#REF!</definedName>
    <definedName name="ไฟฟ้า" localSheetId="1">#REF!</definedName>
    <definedName name="ไฟฟ้า">#REF!</definedName>
    <definedName name="กป" localSheetId="5">#REF!</definedName>
    <definedName name="กป" localSheetId="1">#REF!</definedName>
    <definedName name="กป">#REF!</definedName>
    <definedName name="กปผลิตภัณฑ์" localSheetId="5">#REF!</definedName>
    <definedName name="กปผลิตภัณฑ์" localSheetId="1">#REF!</definedName>
    <definedName name="กปผลิตภัณฑ์">#REF!</definedName>
    <definedName name="กปสูตร" localSheetId="5">#REF!</definedName>
    <definedName name="กปสูตร" localSheetId="1">#REF!</definedName>
    <definedName name="กปสูตร">#REF!</definedName>
    <definedName name="กล่องผลิตภัณฑ์" localSheetId="5">#REF!</definedName>
    <definedName name="กล่องผลิตภัณฑ์" localSheetId="1">#REF!</definedName>
    <definedName name="กล่องผลิตภัณฑ์">#REF!</definedName>
    <definedName name="ขนาดกระป๋อง" localSheetId="5">#REF!</definedName>
    <definedName name="ขนาดกระป๋อง" localSheetId="1">#REF!</definedName>
    <definedName name="ขนาดกระป๋อง">#REF!</definedName>
    <definedName name="ขนาดบรรจุต่อกล่อง" localSheetId="5">#REF!</definedName>
    <definedName name="ขนาดบรรจุต่อกล่อง" localSheetId="1">#REF!</definedName>
    <definedName name="ขนาดบรรจุต่อกล่อง">#REF!</definedName>
    <definedName name="ขนาดบรรจุต่อตู้" localSheetId="5">#REF!</definedName>
    <definedName name="ขนาดบรรจุต่อตู้" localSheetId="1">#REF!</definedName>
    <definedName name="ขนาดบรรจุต่อตู้">#REF!</definedName>
    <definedName name="ขนาดฝา" localSheetId="5">#REF!</definedName>
    <definedName name="ขนาดฝา" localSheetId="1">#REF!</definedName>
    <definedName name="ขนาดฝา">#REF!</definedName>
    <definedName name="ค่าเสื่อม" localSheetId="5">#REF!</definedName>
    <definedName name="ค่าเสื่อม" localSheetId="1">#REF!</definedName>
    <definedName name="ค่าเสื่อม">#REF!</definedName>
    <definedName name="ค่าเสื่อมราคาทั้งหมด" localSheetId="5">#REF!</definedName>
    <definedName name="ค่าเสื่อมราคาทั้งหมด" localSheetId="1">#REF!</definedName>
    <definedName name="ค่าเสื่อมราคาทั้งหมด">#REF!</definedName>
    <definedName name="ค่าแรง" localSheetId="5">#REF!</definedName>
    <definedName name="ค่าแรง" localSheetId="1">#REF!</definedName>
    <definedName name="ค่าแรง">#REF!</definedName>
    <definedName name="ค่าแรงทั้งหมด" localSheetId="5">#REF!</definedName>
    <definedName name="ค่าแรงทั้งหมด" localSheetId="1">#REF!</definedName>
    <definedName name="ค่าแรงทั้งหมด">#REF!</definedName>
    <definedName name="ค่าโสหุ้ยการผลิตทั้งหมด" localSheetId="5">#REF!</definedName>
    <definedName name="ค่าโสหุ้ยการผลิตทั้งหมด" localSheetId="1">#REF!</definedName>
    <definedName name="ค่าโสหุ้ยการผลิตทั้งหมด">#REF!</definedName>
    <definedName name="ค่าไฟฟ้าทั้งหมด" localSheetId="5">#REF!</definedName>
    <definedName name="ค่าไฟฟ้าทั้งหมด" localSheetId="1">#REF!</definedName>
    <definedName name="ค่าไฟฟ้าทั้งหมด">#REF!</definedName>
    <definedName name="ค่าน้ำมันเตาทั้งหมด" localSheetId="5">#REF!</definedName>
    <definedName name="ค่าน้ำมันเตาทั้งหมด" localSheetId="1">#REF!</definedName>
    <definedName name="ค่าน้ำมันเตาทั้งหมด">#REF!</definedName>
    <definedName name="ค่าวัสดุโรงงานทั้งหมด" localSheetId="5">#REF!</definedName>
    <definedName name="ค่าวัสดุโรงงานทั้งหมด" localSheetId="1">#REF!</definedName>
    <definedName name="ค่าวัสดุโรงงานทั้งหมด">#REF!</definedName>
    <definedName name="น้ำมันเตา" localSheetId="5">#REF!</definedName>
    <definedName name="น้ำมันเตา" localSheetId="1">#REF!</definedName>
    <definedName name="น้ำมันเตา">#REF!</definedName>
    <definedName name="ผลรวม1" localSheetId="5">#REF!</definedName>
    <definedName name="ผลรวม1" localSheetId="1">#REF!</definedName>
    <definedName name="ผลรวม1">#REF!</definedName>
    <definedName name="ผลรวม10" localSheetId="5">#REF!</definedName>
    <definedName name="ผลรวม10" localSheetId="1">#REF!</definedName>
    <definedName name="ผลรวม10">#REF!</definedName>
    <definedName name="ผลรวม11" localSheetId="5">#REF!</definedName>
    <definedName name="ผลรวม11" localSheetId="1">#REF!</definedName>
    <definedName name="ผลรวม11">#REF!</definedName>
    <definedName name="ผลรวม12" localSheetId="5">#REF!</definedName>
    <definedName name="ผลรวม12" localSheetId="1">#REF!</definedName>
    <definedName name="ผลรวม12">#REF!</definedName>
    <definedName name="ผลรวม13" localSheetId="5">#REF!</definedName>
    <definedName name="ผลรวม13" localSheetId="1">#REF!</definedName>
    <definedName name="ผลรวม13">#REF!</definedName>
    <definedName name="ผลรวม14" localSheetId="5">#REF!</definedName>
    <definedName name="ผลรวม14" localSheetId="1">#REF!</definedName>
    <definedName name="ผลรวม14">#REF!</definedName>
    <definedName name="ผลรวม15" localSheetId="5">#REF!</definedName>
    <definedName name="ผลรวม15" localSheetId="1">#REF!</definedName>
    <definedName name="ผลรวม15">#REF!</definedName>
    <definedName name="ผลรวม16" localSheetId="5">#REF!</definedName>
    <definedName name="ผลรวม16" localSheetId="1">#REF!</definedName>
    <definedName name="ผลรวม16">#REF!</definedName>
    <definedName name="ผลรวม17" localSheetId="5">#REF!</definedName>
    <definedName name="ผลรวม17" localSheetId="1">#REF!</definedName>
    <definedName name="ผลรวม17">#REF!</definedName>
    <definedName name="ผลรวม18" localSheetId="5">#REF!</definedName>
    <definedName name="ผลรวม18" localSheetId="1">#REF!</definedName>
    <definedName name="ผลรวม18">#REF!</definedName>
    <definedName name="ผลรวม19" localSheetId="5">#REF!</definedName>
    <definedName name="ผลรวม19" localSheetId="1">#REF!</definedName>
    <definedName name="ผลรวม19">#REF!</definedName>
    <definedName name="ผลรวม2" localSheetId="5">#REF!</definedName>
    <definedName name="ผลรวม2" localSheetId="1">#REF!</definedName>
    <definedName name="ผลรวม2">#REF!</definedName>
    <definedName name="ผลรวม20" localSheetId="5">#REF!</definedName>
    <definedName name="ผลรวม20" localSheetId="1">#REF!</definedName>
    <definedName name="ผลรวม20">#REF!</definedName>
    <definedName name="ผลรวม3" localSheetId="5">#REF!</definedName>
    <definedName name="ผลรวม3" localSheetId="1">#REF!</definedName>
    <definedName name="ผลรวม3">#REF!</definedName>
    <definedName name="ผลรวม4" localSheetId="5">#REF!</definedName>
    <definedName name="ผลรวม4" localSheetId="1">#REF!</definedName>
    <definedName name="ผลรวม4">#REF!</definedName>
    <definedName name="ผลรวม5" localSheetId="5">#REF!</definedName>
    <definedName name="ผลรวม5" localSheetId="1">#REF!</definedName>
    <definedName name="ผลรวม5">#REF!</definedName>
    <definedName name="ผลรวม6" localSheetId="5">#REF!</definedName>
    <definedName name="ผลรวม6" localSheetId="1">#REF!</definedName>
    <definedName name="ผลรวม6">#REF!</definedName>
    <definedName name="ผลรวม7" localSheetId="5">#REF!</definedName>
    <definedName name="ผลรวม7" localSheetId="1">#REF!</definedName>
    <definedName name="ผลรวม7">#REF!</definedName>
    <definedName name="ผลรวม8" localSheetId="5">#REF!</definedName>
    <definedName name="ผลรวม8" localSheetId="1">#REF!</definedName>
    <definedName name="ผลรวม8">#REF!</definedName>
    <definedName name="ผลรวม9" localSheetId="5">#REF!</definedName>
    <definedName name="ผลรวม9" localSheetId="1">#REF!</definedName>
    <definedName name="ผลรวม9">#REF!</definedName>
    <definedName name="ผลรวมส่วนแบ่งค่าเสื่อม" localSheetId="5">#REF!</definedName>
    <definedName name="ผลรวมส่วนแบ่งค่าเสื่อม" localSheetId="1">#REF!</definedName>
    <definedName name="ผลรวมส่วนแบ่งค่าเสื่อม">#REF!</definedName>
    <definedName name="ผลรวมส่วนแบ่งค่าแรง" localSheetId="5">#REF!</definedName>
    <definedName name="ผลรวมส่วนแบ่งค่าแรง" localSheetId="1">#REF!</definedName>
    <definedName name="ผลรวมส่วนแบ่งค่าแรง">#REF!</definedName>
    <definedName name="ผลรวมส่วนแบ่งค่าไฟฟ้า" localSheetId="5">#REF!</definedName>
    <definedName name="ผลรวมส่วนแบ่งค่าไฟฟ้า" localSheetId="1">#REF!</definedName>
    <definedName name="ผลรวมส่วนแบ่งค่าไฟฟ้า">#REF!</definedName>
    <definedName name="ผลรวมส่วนแบ่งวัสดุโรงงาน" localSheetId="5">#REF!</definedName>
    <definedName name="ผลรวมส่วนแบ่งวัสดุโรงงาน" localSheetId="1">#REF!</definedName>
    <definedName name="ผลรวมส่วนแบ่งวัสดุโรงงาน">#REF!</definedName>
    <definedName name="ผลิตภัณฑ์" localSheetId="5">#REF!</definedName>
    <definedName name="ผลิตภัณฑ์" localSheetId="1">#REF!</definedName>
    <definedName name="ผลิตภัณฑ์">#REF!</definedName>
    <definedName name="ฝา" localSheetId="5">#REF!</definedName>
    <definedName name="ฝา" localSheetId="1">#REF!</definedName>
    <definedName name="ฝา">#REF!</definedName>
    <definedName name="ฝาสูตร" localSheetId="5">#REF!</definedName>
    <definedName name="ฝาสูตร" localSheetId="1">#REF!</definedName>
    <definedName name="ฝาสูตร">#REF!</definedName>
    <definedName name="มูลค่ากระป๋อง" localSheetId="5">#REF!</definedName>
    <definedName name="มูลค่ากระป๋อง" localSheetId="1">#REF!</definedName>
    <definedName name="มูลค่ากระป๋อง">#REF!</definedName>
    <definedName name="มูลค่าฝา" localSheetId="5">#REF!</definedName>
    <definedName name="มูลค่าฝา" localSheetId="1">#REF!</definedName>
    <definedName name="มูลค่าฝา">#REF!</definedName>
    <definedName name="มูลค่าวัตถุดิบทั้งหมด" localSheetId="5">#REF!</definedName>
    <definedName name="มูลค่าวัตถุดิบทั้งหมด" localSheetId="1">#REF!</definedName>
    <definedName name="มูลค่าวัตถุดิบทั้งหมด">#REF!</definedName>
    <definedName name="มูลค่าส่วนผสม" localSheetId="5">#REF!</definedName>
    <definedName name="มูลค่าส่วนผสม" localSheetId="1">#REF!</definedName>
    <definedName name="มูลค่าส่วนผสม">#REF!</definedName>
    <definedName name="รวมDWทั้งหมด" localSheetId="5">#REF!</definedName>
    <definedName name="รวมDWทั้งหมด" localSheetId="1">#REF!</definedName>
    <definedName name="รวมDWทั้งหมด">#REF!</definedName>
    <definedName name="ราคาต่อกล่อง" localSheetId="5">#REF!</definedName>
    <definedName name="ราคาต่อกล่อง" localSheetId="1">#REF!</definedName>
    <definedName name="ราคาต่อกล่อง">#REF!</definedName>
    <definedName name="วัตถุดิบ" localSheetId="5">#REF!</definedName>
    <definedName name="วัตถุดิบ" localSheetId="1">#REF!</definedName>
    <definedName name="วัตถุดิบ">#REF!</definedName>
    <definedName name="วัสดุโรงงาน" localSheetId="5">#REF!</definedName>
    <definedName name="วัสดุโรงงาน" localSheetId="1">#REF!</definedName>
    <definedName name="วัสดุโรงงาน">#REF!</definedName>
    <definedName name="ส่วนแบ่งค่าเสื่อม" localSheetId="5">#REF!</definedName>
    <definedName name="ส่วนแบ่งค่าเสื่อม" localSheetId="1">#REF!</definedName>
    <definedName name="ส่วนแบ่งค่าเสื่อม">#REF!</definedName>
    <definedName name="ส่วนแบ่งค่าแรง" localSheetId="5">#REF!</definedName>
    <definedName name="ส่วนแบ่งค่าแรง" localSheetId="1">#REF!</definedName>
    <definedName name="ส่วนแบ่งค่าแรง">#REF!</definedName>
    <definedName name="ส่วนแบ่งค่าไฟฟ้า" localSheetId="5">#REF!</definedName>
    <definedName name="ส่วนแบ่งค่าไฟฟ้า" localSheetId="1">#REF!</definedName>
    <definedName name="ส่วนแบ่งค่าไฟฟ้า">#REF!</definedName>
    <definedName name="ส่วนแบ่งน้ำมันเตา" localSheetId="5">#REF!</definedName>
    <definedName name="ส่วนแบ่งน้ำมันเตา" localSheetId="1">#REF!</definedName>
    <definedName name="ส่วนแบ่งน้ำมันเตา">#REF!</definedName>
    <definedName name="ส่วนแบ่งวัสดุโรงงาน" localSheetId="5">#REF!</definedName>
    <definedName name="ส่วนแบ่งวัสดุโรงงาน" localSheetId="1">#REF!</definedName>
    <definedName name="ส่วนแบ่งวัสดุโรงงาน">#REF!</definedName>
    <definedName name="ส่วนผสม" localSheetId="5">#REF!</definedName>
    <definedName name="ส่วนผสม" localSheetId="1">#REF!</definedName>
    <definedName name="ส่วนผสม">#REF!</definedName>
    <definedName name="ส่วนผสม1" localSheetId="5">#REF!</definedName>
    <definedName name="ส่วนผสม1" localSheetId="1">#REF!</definedName>
    <definedName name="ส่วนผสม1">#REF!</definedName>
    <definedName name="สูตรน้ำปรุง" localSheetId="5">#REF!</definedName>
    <definedName name="สูตรน้ำปรุง" localSheetId="1">#REF!</definedName>
    <definedName name="สูตรน้ำปรุง">#REF!</definedName>
    <definedName name="資金繰り表" localSheetId="5" hidden="1">{"'Sheet1'!$L$16"}</definedName>
    <definedName name="資金繰り表" hidden="1">{"'Sheet1'!$L$16"}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81" i="5" l="1"/>
  <c r="J81" i="5"/>
  <c r="L81" i="5"/>
  <c r="H81" i="5"/>
  <c r="L52" i="5" l="1"/>
  <c r="H52" i="5"/>
  <c r="K82" i="1" l="1"/>
  <c r="I82" i="1"/>
  <c r="G82" i="1"/>
  <c r="E82" i="1"/>
  <c r="N52" i="5" l="1"/>
  <c r="J52" i="5"/>
  <c r="I129" i="1"/>
  <c r="I132" i="1" s="1"/>
  <c r="R39" i="4"/>
  <c r="R41" i="3"/>
  <c r="V41" i="3" s="1"/>
  <c r="R19" i="4"/>
  <c r="R18" i="4"/>
  <c r="R20" i="3"/>
  <c r="V20" i="3" s="1"/>
  <c r="R19" i="3"/>
  <c r="V19" i="3" s="1"/>
  <c r="A48" i="6"/>
  <c r="J15" i="6"/>
  <c r="J22" i="6" s="1"/>
  <c r="J25" i="6" s="1"/>
  <c r="J29" i="6" s="1"/>
  <c r="J33" i="6" s="1"/>
  <c r="J36" i="6" s="1"/>
  <c r="H15" i="6"/>
  <c r="H22" i="6" s="1"/>
  <c r="H25" i="6" s="1"/>
  <c r="H29" i="6" s="1"/>
  <c r="H33" i="6" s="1"/>
  <c r="H36" i="6" s="1"/>
  <c r="F15" i="6"/>
  <c r="F22" i="6" s="1"/>
  <c r="F25" i="6" s="1"/>
  <c r="F29" i="6" s="1"/>
  <c r="F33" i="6" s="1"/>
  <c r="F36" i="6" s="1"/>
  <c r="D15" i="6"/>
  <c r="D22" i="6" s="1"/>
  <c r="D25" i="6" s="1"/>
  <c r="D29" i="6" s="1"/>
  <c r="D33" i="6" s="1"/>
  <c r="D36" i="6" s="1"/>
  <c r="A1" i="6"/>
  <c r="T44" i="3"/>
  <c r="P16" i="4"/>
  <c r="P21" i="4" s="1"/>
  <c r="T22" i="3"/>
  <c r="R17" i="3"/>
  <c r="V17" i="3" s="1"/>
  <c r="N37" i="4"/>
  <c r="N42" i="4" s="1"/>
  <c r="J37" i="4"/>
  <c r="J42" i="4" s="1"/>
  <c r="H37" i="4"/>
  <c r="H42" i="4" s="1"/>
  <c r="F37" i="4"/>
  <c r="F42" i="4" s="1"/>
  <c r="D37" i="4"/>
  <c r="D42" i="4" s="1"/>
  <c r="P35" i="4"/>
  <c r="R35" i="4" s="1"/>
  <c r="L37" i="4"/>
  <c r="L42" i="4" s="1"/>
  <c r="P34" i="4"/>
  <c r="R34" i="4"/>
  <c r="D39" i="3"/>
  <c r="D44" i="3" s="1"/>
  <c r="F39" i="3"/>
  <c r="F44" i="3" s="1"/>
  <c r="H39" i="3"/>
  <c r="H44" i="3" s="1"/>
  <c r="J39" i="3"/>
  <c r="J44" i="3" s="1"/>
  <c r="L39" i="3"/>
  <c r="L44" i="3" s="1"/>
  <c r="N39" i="3"/>
  <c r="N44" i="3" s="1"/>
  <c r="R37" i="3"/>
  <c r="V37" i="3" s="1"/>
  <c r="P36" i="3"/>
  <c r="R36" i="3" s="1"/>
  <c r="V36" i="3" s="1"/>
  <c r="I74" i="1"/>
  <c r="I85" i="1" s="1"/>
  <c r="E74" i="1"/>
  <c r="E85" i="1" s="1"/>
  <c r="A1" i="5"/>
  <c r="A57" i="5" s="1"/>
  <c r="J26" i="5"/>
  <c r="J37" i="5" s="1"/>
  <c r="J40" i="5" s="1"/>
  <c r="N26" i="5"/>
  <c r="N37" i="5" s="1"/>
  <c r="N40" i="5" s="1"/>
  <c r="A56" i="5"/>
  <c r="A104" i="5"/>
  <c r="A1" i="4"/>
  <c r="D21" i="4"/>
  <c r="F21" i="4"/>
  <c r="H21" i="4"/>
  <c r="L21" i="4"/>
  <c r="N21" i="4"/>
  <c r="J21" i="4"/>
  <c r="A44" i="4"/>
  <c r="A1" i="3"/>
  <c r="A3" i="3"/>
  <c r="A3" i="4" s="1"/>
  <c r="D22" i="3"/>
  <c r="F22" i="3"/>
  <c r="H22" i="3"/>
  <c r="J22" i="3"/>
  <c r="L22" i="3"/>
  <c r="N22" i="3"/>
  <c r="P22" i="3"/>
  <c r="A46" i="3"/>
  <c r="A1" i="2"/>
  <c r="D15" i="2"/>
  <c r="D22" i="2" s="1"/>
  <c r="D25" i="2" s="1"/>
  <c r="D29" i="2" s="1"/>
  <c r="D33" i="2" s="1"/>
  <c r="D36" i="2" s="1"/>
  <c r="F15" i="2"/>
  <c r="F22" i="2" s="1"/>
  <c r="F25" i="2" s="1"/>
  <c r="F29" i="2" s="1"/>
  <c r="F33" i="2" s="1"/>
  <c r="F36" i="2" s="1"/>
  <c r="H15" i="2"/>
  <c r="H22" i="2" s="1"/>
  <c r="H25" i="2" s="1"/>
  <c r="H29" i="2" s="1"/>
  <c r="H33" i="2" s="1"/>
  <c r="H36" i="2" s="1"/>
  <c r="L26" i="5"/>
  <c r="L37" i="5" s="1"/>
  <c r="L40" i="5" s="1"/>
  <c r="J15" i="2"/>
  <c r="J22" i="2" s="1"/>
  <c r="J25" i="2" s="1"/>
  <c r="J29" i="2" s="1"/>
  <c r="J33" i="2" s="1"/>
  <c r="J36" i="2" s="1"/>
  <c r="A48" i="2"/>
  <c r="E21" i="1"/>
  <c r="G21" i="1"/>
  <c r="I21" i="1"/>
  <c r="K21" i="1"/>
  <c r="E31" i="1"/>
  <c r="G31" i="1"/>
  <c r="I31" i="1"/>
  <c r="I34" i="1" s="1"/>
  <c r="K31" i="1"/>
  <c r="A49" i="1"/>
  <c r="A97" i="1" s="1"/>
  <c r="A51" i="1"/>
  <c r="G74" i="1"/>
  <c r="K74" i="1"/>
  <c r="K85" i="1" s="1"/>
  <c r="A96" i="1"/>
  <c r="A144" i="1" s="1"/>
  <c r="A99" i="1"/>
  <c r="E129" i="1"/>
  <c r="E132" i="1" s="1"/>
  <c r="G129" i="1"/>
  <c r="G132" i="1" s="1"/>
  <c r="K129" i="1"/>
  <c r="K132" i="1" s="1"/>
  <c r="R40" i="4"/>
  <c r="H26" i="5"/>
  <c r="H37" i="5" s="1"/>
  <c r="H40" i="5" s="1"/>
  <c r="H84" i="5" s="1"/>
  <c r="R42" i="3"/>
  <c r="V42" i="3" s="1"/>
  <c r="G85" i="1"/>
  <c r="P37" i="4" l="1"/>
  <c r="P42" i="4" s="1"/>
  <c r="R16" i="4"/>
  <c r="R21" i="4" s="1"/>
  <c r="R37" i="4"/>
  <c r="R42" i="4" s="1"/>
  <c r="P39" i="3"/>
  <c r="P44" i="3" s="1"/>
  <c r="R39" i="3"/>
  <c r="R44" i="3" s="1"/>
  <c r="V39" i="3"/>
  <c r="V22" i="3"/>
  <c r="R22" i="3"/>
  <c r="A3" i="5"/>
  <c r="A59" i="5" s="1"/>
  <c r="N84" i="5"/>
  <c r="N89" i="5" s="1"/>
  <c r="J84" i="5"/>
  <c r="J89" i="5" s="1"/>
  <c r="H89" i="5"/>
  <c r="L84" i="5"/>
  <c r="L89" i="5" s="1"/>
  <c r="V44" i="3"/>
  <c r="E135" i="1"/>
  <c r="K34" i="1"/>
  <c r="G135" i="1"/>
  <c r="G34" i="1"/>
  <c r="I135" i="1"/>
  <c r="K135" i="1"/>
  <c r="E34" i="1"/>
</calcChain>
</file>

<file path=xl/sharedStrings.xml><?xml version="1.0" encoding="utf-8"?>
<sst xmlns="http://schemas.openxmlformats.org/spreadsheetml/2006/main" count="510" uniqueCount="212">
  <si>
    <t>Statement of Financial Position</t>
  </si>
  <si>
    <t xml:space="preserve">Consolidated </t>
  </si>
  <si>
    <t>Separate</t>
  </si>
  <si>
    <t>31 December</t>
  </si>
  <si>
    <t>Notes</t>
  </si>
  <si>
    <t>Baht</t>
  </si>
  <si>
    <t>Assets</t>
  </si>
  <si>
    <t>Current assets</t>
  </si>
  <si>
    <t>Cash and cash equivalents</t>
  </si>
  <si>
    <t>Trade and other receivables, net</t>
  </si>
  <si>
    <t>Inventories</t>
  </si>
  <si>
    <t>Other current assets</t>
  </si>
  <si>
    <t>Total current assets</t>
  </si>
  <si>
    <t>Non-current assets</t>
  </si>
  <si>
    <t>Property, plant and equipment, net</t>
  </si>
  <si>
    <t>Intangible assets, net</t>
  </si>
  <si>
    <t>Total non-current assets</t>
  </si>
  <si>
    <t>Total assets</t>
  </si>
  <si>
    <t>Liabilities and equity</t>
  </si>
  <si>
    <t>Current liabilities</t>
  </si>
  <si>
    <t>Trade and other payables</t>
  </si>
  <si>
    <t>Other current liabilities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</si>
  <si>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</si>
  <si>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</si>
  <si>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</si>
  <si>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</si>
  <si>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</si>
  <si>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Equity</t>
  </si>
  <si>
    <t>Share capital</t>
  </si>
  <si>
    <t>Authorised share capital</t>
  </si>
  <si>
    <t>-</t>
  </si>
  <si>
    <t>Unappropriated</t>
  </si>
  <si>
    <t>of the parent</t>
  </si>
  <si>
    <t>Non-controlling interests</t>
  </si>
  <si>
    <t>Total equity</t>
  </si>
  <si>
    <t>Total liabilities and equity</t>
  </si>
  <si>
    <t>Statement of Comprehensive Income</t>
  </si>
  <si>
    <t>Other income</t>
  </si>
  <si>
    <t>Selling expenses</t>
  </si>
  <si>
    <t>Administrative expenses</t>
  </si>
  <si>
    <t>Finance costs</t>
  </si>
  <si>
    <t>Income tax</t>
  </si>
  <si>
    <t xml:space="preserve">      </t>
  </si>
  <si>
    <t>Statement of Changes in Equity</t>
  </si>
  <si>
    <t>Attributable to owners of the parent</t>
  </si>
  <si>
    <t>Total</t>
  </si>
  <si>
    <t>paid-up</t>
  </si>
  <si>
    <t>combination</t>
  </si>
  <si>
    <t>share capital</t>
  </si>
  <si>
    <t>under common</t>
  </si>
  <si>
    <t>interests</t>
  </si>
  <si>
    <t>control</t>
  </si>
  <si>
    <t xml:space="preserve"> paid-up</t>
  </si>
  <si>
    <t xml:space="preserve">Statement of Cash Flows </t>
  </si>
  <si>
    <t xml:space="preserve"> </t>
  </si>
  <si>
    <t>Cash flows from operating activities</t>
  </si>
  <si>
    <t>Adjustments for:</t>
  </si>
  <si>
    <t>Interest income</t>
  </si>
  <si>
    <t>Changes in working capital</t>
  </si>
  <si>
    <t>Operating assets decrease (increase)</t>
  </si>
  <si>
    <t>Operating liabilities increase (decrease)</t>
  </si>
  <si>
    <t>Income tax paid</t>
  </si>
  <si>
    <t>Cash flows from investing activities</t>
  </si>
  <si>
    <t xml:space="preserve">Proceeds from interest income </t>
  </si>
  <si>
    <t>Statement of Cash Flows</t>
  </si>
  <si>
    <t>Cash flows from financing activities</t>
  </si>
  <si>
    <t>Interest paid</t>
  </si>
  <si>
    <t>Consolidated financial information (Unaudited)</t>
  </si>
  <si>
    <t>financial information</t>
  </si>
  <si>
    <t>from financial institutions</t>
  </si>
  <si>
    <t>(Unaudited)</t>
  </si>
  <si>
    <t>(Audited)</t>
  </si>
  <si>
    <t>Issued and paid-up share capital</t>
  </si>
  <si>
    <t>Other comprehensive income</t>
  </si>
  <si>
    <t xml:space="preserve">Total other comprehensive </t>
  </si>
  <si>
    <t>Deferred tax assets, net</t>
  </si>
  <si>
    <t xml:space="preserve">Statement of Financial Position </t>
  </si>
  <si>
    <t xml:space="preserve">Gross profit </t>
  </si>
  <si>
    <t>Trade and other receivables</t>
  </si>
  <si>
    <t>equity</t>
  </si>
  <si>
    <t>Income tax payable</t>
  </si>
  <si>
    <t>Note</t>
  </si>
  <si>
    <t>from business</t>
  </si>
  <si>
    <t>Net cash generated from operating activities</t>
  </si>
  <si>
    <t>Cost of sales</t>
  </si>
  <si>
    <t>2018</t>
  </si>
  <si>
    <t>Opening balance as at 1 January 2018</t>
  </si>
  <si>
    <t>Appropriated - legal reserve</t>
  </si>
  <si>
    <t>Other component of equity</t>
  </si>
  <si>
    <t>Restricted deposits at a banks</t>
  </si>
  <si>
    <t xml:space="preserve">   430,000,000 ordinary shares </t>
  </si>
  <si>
    <t xml:space="preserve">      at par value of Baht 0.50 each  </t>
  </si>
  <si>
    <t>Sunsweet Public Company Limited</t>
  </si>
  <si>
    <t>Other</t>
  </si>
  <si>
    <t>Discount from</t>
  </si>
  <si>
    <t>comprehensive</t>
  </si>
  <si>
    <t>business</t>
  </si>
  <si>
    <t>Remeasurement</t>
  </si>
  <si>
    <t>other</t>
  </si>
  <si>
    <t>Non-</t>
  </si>
  <si>
    <t>Appropriated-</t>
  </si>
  <si>
    <t>of employee benefit</t>
  </si>
  <si>
    <t>component</t>
  </si>
  <si>
    <t>controlling</t>
  </si>
  <si>
    <t>legal reserve</t>
  </si>
  <si>
    <t>of equity</t>
  </si>
  <si>
    <t>Discount</t>
  </si>
  <si>
    <t>Total other</t>
  </si>
  <si>
    <t>obligations</t>
  </si>
  <si>
    <t>benefit obligations</t>
  </si>
  <si>
    <t>Gain on exchange rate, net</t>
  </si>
  <si>
    <t>Changes in equity for the period 2018</t>
  </si>
  <si>
    <t xml:space="preserve">   430,000,000 ordinary shares paid-up</t>
  </si>
  <si>
    <t>Discount from business combination</t>
  </si>
  <si>
    <t>under common control</t>
  </si>
  <si>
    <t>Retained earnings -</t>
  </si>
  <si>
    <t>Total owners</t>
  </si>
  <si>
    <t>Separate financial information (Unaudited)</t>
  </si>
  <si>
    <t>Amortisation</t>
  </si>
  <si>
    <t>Depreciation</t>
  </si>
  <si>
    <t>Loss from write-off of fixed assets</t>
  </si>
  <si>
    <t>Cash and cash equivalents at the</t>
  </si>
  <si>
    <t>beginning of the period</t>
  </si>
  <si>
    <t>Investment in a subsidiary</t>
  </si>
  <si>
    <t xml:space="preserve">      of Baht 0.50 each</t>
  </si>
  <si>
    <t>Proceeds from loan to a subsidiary</t>
  </si>
  <si>
    <t>2019</t>
  </si>
  <si>
    <t>Changes in equity for the period 2019</t>
  </si>
  <si>
    <t>Contract liabilities</t>
  </si>
  <si>
    <t xml:space="preserve">Bank overdrafts and short-term loans </t>
  </si>
  <si>
    <t>Proceeds from disposals of equipment</t>
  </si>
  <si>
    <t>Payment for loans to a subsidiary</t>
  </si>
  <si>
    <t>Appropriated -</t>
  </si>
  <si>
    <t xml:space="preserve">   Total comprehensive income for the period</t>
  </si>
  <si>
    <t>Opening balance as at 1 January 2019 - as restated</t>
  </si>
  <si>
    <t xml:space="preserve">Opening balance as at 1 January 2018 </t>
  </si>
  <si>
    <t>Opening balance as at 1 January 2019</t>
  </si>
  <si>
    <t xml:space="preserve">   - as previously reported</t>
  </si>
  <si>
    <t xml:space="preserve">    - as previously reported</t>
  </si>
  <si>
    <t>Payment for purchase of plant and equipment</t>
  </si>
  <si>
    <t>Sales</t>
  </si>
  <si>
    <t xml:space="preserve">   Dividend paid</t>
  </si>
  <si>
    <t>Proceeds from short-term investments</t>
  </si>
  <si>
    <t>Payment for purchase of intangible assets</t>
  </si>
  <si>
    <t>Profit (loss) before income tax</t>
  </si>
  <si>
    <t>Profit (loss) for the period</t>
  </si>
  <si>
    <t xml:space="preserve">  income (expense) for the period</t>
  </si>
  <si>
    <t xml:space="preserve">Earnings (loss) per share </t>
  </si>
  <si>
    <t xml:space="preserve">Net increase (decrease) in cash and </t>
  </si>
  <si>
    <t>cash equivalents</t>
  </si>
  <si>
    <t>Non-cash transaction:</t>
  </si>
  <si>
    <t xml:space="preserve">   Basic earnings (loss) per share</t>
  </si>
  <si>
    <t>Gain on disposals of equipment</t>
  </si>
  <si>
    <t>Unrealised (gain) loss on exchange rate</t>
  </si>
  <si>
    <t>Retained earnings (deficit)</t>
  </si>
  <si>
    <t>Issued and</t>
  </si>
  <si>
    <t>Premium on</t>
  </si>
  <si>
    <t>capital</t>
  </si>
  <si>
    <t xml:space="preserve"> income (expense)</t>
  </si>
  <si>
    <t>Retained earnings (deficit) -</t>
  </si>
  <si>
    <t xml:space="preserve">   Total comprehensive expense for the period</t>
  </si>
  <si>
    <t>Dividend paid</t>
  </si>
  <si>
    <t xml:space="preserve">Cash and cash equivalents at the  </t>
  </si>
  <si>
    <t>end of the period</t>
  </si>
  <si>
    <t>Premium on paid-up capital</t>
  </si>
  <si>
    <t>Increase in restricted deposits at a bank</t>
  </si>
  <si>
    <t>Payments on long-term loans</t>
  </si>
  <si>
    <t>Finance lease liabilities, net</t>
  </si>
  <si>
    <t>Current portion of finance lease liabilities, net</t>
  </si>
  <si>
    <t>As at 30 September 2019</t>
  </si>
  <si>
    <t>30 September</t>
  </si>
  <si>
    <t>For the three-month period ended 30 September 2019</t>
  </si>
  <si>
    <t>For the nine-month period ended 30 September 2019</t>
  </si>
  <si>
    <t>Closing balance as at 30 September 2018</t>
  </si>
  <si>
    <t>Closing balance as at 30 September 2019</t>
  </si>
  <si>
    <t>Loss on impairment of assets</t>
  </si>
  <si>
    <r>
      <t>Statement of Financial Position</t>
    </r>
    <r>
      <rPr>
        <sz val="9"/>
        <rFont val="Arial"/>
        <family val="2"/>
      </rPr>
      <t xml:space="preserve"> </t>
    </r>
  </si>
  <si>
    <r>
      <t xml:space="preserve">Liabilities and equity </t>
    </r>
    <r>
      <rPr>
        <sz val="9"/>
        <rFont val="Arial"/>
        <family val="2"/>
      </rPr>
      <t>(Cont’d)</t>
    </r>
  </si>
  <si>
    <t xml:space="preserve">Current portion of long-term loans </t>
  </si>
  <si>
    <t>Long-term loans from financial institutions</t>
  </si>
  <si>
    <t xml:space="preserve">Proceeds from long-term loans from  </t>
  </si>
  <si>
    <t>financial institutions</t>
  </si>
  <si>
    <t>Gain (loss) on exchange rate, net</t>
  </si>
  <si>
    <t>Profit for the period</t>
  </si>
  <si>
    <t xml:space="preserve">  income for the period</t>
  </si>
  <si>
    <t>Net cash used in investing activities</t>
  </si>
  <si>
    <t>Proceeds from short-term loans</t>
  </si>
  <si>
    <t>Payments on short-term loans</t>
  </si>
  <si>
    <t xml:space="preserve">- Outstanding purchase of fixed assets under </t>
  </si>
  <si>
    <t>finance lease liabilities</t>
  </si>
  <si>
    <t>Net cash generated from (used in)</t>
  </si>
  <si>
    <t>financing activities</t>
  </si>
  <si>
    <t xml:space="preserve">- Purchases of fixed assets which </t>
  </si>
  <si>
    <t>have not been paid</t>
  </si>
  <si>
    <t>Inventories, net</t>
  </si>
  <si>
    <t>Equity attributable to:</t>
  </si>
  <si>
    <t>Owners of the parent</t>
  </si>
  <si>
    <t xml:space="preserve">Earnings per share </t>
  </si>
  <si>
    <t xml:space="preserve">   Basic earnings per share</t>
  </si>
  <si>
    <t xml:space="preserve">Profit and total comprehensive </t>
  </si>
  <si>
    <t xml:space="preserve">   income attributable to:</t>
  </si>
  <si>
    <t xml:space="preserve">      Owners of the parent </t>
  </si>
  <si>
    <t xml:space="preserve">      Non-controlling interests</t>
  </si>
  <si>
    <t xml:space="preserve">Profit (loss) and total comprehensive </t>
  </si>
  <si>
    <t xml:space="preserve">   income (expense) attributable to:</t>
  </si>
  <si>
    <t xml:space="preserve">   Effects from changes in accounting policy</t>
  </si>
  <si>
    <t>Loss from decrease in value of inventories</t>
  </si>
  <si>
    <t>Payment on finance lease liabilities</t>
  </si>
  <si>
    <t>Bad debt and doubtful debt expenses</t>
  </si>
  <si>
    <t>of employee</t>
  </si>
  <si>
    <t>The accompanying notes on pages 11 to 20 form part of this interim financial information.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</si>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</sst>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#,##0;\(#,##0\)"/>
    <numFmt numFmtId="165" formatCode="_(* #,##0.00_);_(* \(#,##0.00\);_(* &quot;-&quot;??_);_(@_)"/>
    <numFmt numFmtId="166" formatCode="#,##0;\(#,##0\);\-"/>
    <numFmt numFmtId="167" formatCode="#,##0.0;\(#,##0.0\)"/>
    <numFmt numFmtId="168" formatCode="_(* #,##0_);_(* \(#,##0\);_(* &quot;-&quot;??_);_(@_)"/>
    <numFmt numFmtId="169" formatCode="_-* #,##0_-;\-* #,##0_-;_-* &quot;-&quot;??_-;_-@_-"/>
    <numFmt numFmtId="170" formatCode="#,##0.00;\(#,##0.00\)"/>
    <numFmt numFmtId="171" formatCode="#,##0.0;\(#,##0.0\);\-"/>
    <numFmt numFmtId="172" formatCode="#,##0.00;\(#,##0.00\);\-"/>
    <numFmt numFmtId="173" formatCode="#,##0.000;\(#,##0.000\)"/>
  </numFmts>
  <fonts count="14" x14ac:knownFonts="1">
    <font>
      <sz val="11"/>
      <color theme="1"/>
      <name val="Calibri"/>
      <family val="2"/>
      <scheme val="minor"/>
    </font>
    <font>
      <sz val="14"/>
      <name val="Cordia New"/>
      <family val="2"/>
    </font>
    <font>
      <sz val="8"/>
      <name val="Arial"/>
      <family val="2"/>
    </font>
    <font>
      <sz val="12"/>
      <name val="Times New Roman"/>
      <family val="1"/>
    </font>
    <font>
      <sz val="16"/>
      <name val="Angsana New"/>
      <family val="1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4" fillId="0" borderId="0"/>
    <xf numFmtId="37" fontId="3" fillId="0" borderId="0"/>
  </cellStyleXfs>
  <cellXfs count="258">
    <xf numFmtId="0" fontId="0" fillId="0" borderId="0" xfId="0"/>
    <xf numFmtId="166" fontId="5" fillId="2" borderId="1" xfId="5" applyNumberFormat="1" applyFont="1" applyFill="1" applyBorder="1" applyAlignment="1">
      <alignment horizontal="right" vertical="center"/>
    </xf>
    <xf numFmtId="166" fontId="5" fillId="0" borderId="1" xfId="5" applyNumberFormat="1" applyFont="1" applyFill="1" applyBorder="1" applyAlignment="1">
      <alignment horizontal="right" vertical="center"/>
    </xf>
    <xf numFmtId="166" fontId="5" fillId="2" borderId="1" xfId="2" applyNumberFormat="1" applyFont="1" applyFill="1" applyBorder="1" applyAlignment="1">
      <alignment horizontal="right" vertical="center"/>
    </xf>
    <xf numFmtId="166" fontId="5" fillId="0" borderId="1" xfId="2" applyNumberFormat="1" applyFont="1" applyFill="1" applyBorder="1" applyAlignment="1">
      <alignment horizontal="right" vertical="center"/>
    </xf>
    <xf numFmtId="166" fontId="5" fillId="2" borderId="2" xfId="2" applyNumberFormat="1" applyFont="1" applyFill="1" applyBorder="1" applyAlignment="1">
      <alignment horizontal="right" vertical="center"/>
    </xf>
    <xf numFmtId="166" fontId="5" fillId="0" borderId="2" xfId="2" applyNumberFormat="1" applyFont="1" applyFill="1" applyBorder="1" applyAlignment="1">
      <alignment horizontal="right" vertical="center"/>
    </xf>
    <xf numFmtId="164" fontId="6" fillId="0" borderId="0" xfId="5" applyNumberFormat="1" applyFont="1" applyFill="1" applyAlignment="1">
      <alignment vertical="center"/>
    </xf>
    <xf numFmtId="164" fontId="6" fillId="0" borderId="1" xfId="5" applyNumberFormat="1" applyFont="1" applyFill="1" applyBorder="1" applyAlignment="1">
      <alignment vertical="center"/>
    </xf>
    <xf numFmtId="164" fontId="5" fillId="0" borderId="1" xfId="5" applyNumberFormat="1" applyFont="1" applyFill="1" applyBorder="1" applyAlignment="1">
      <alignment vertical="center"/>
    </xf>
    <xf numFmtId="166" fontId="5" fillId="2" borderId="0" xfId="0" applyNumberFormat="1" applyFont="1" applyFill="1" applyAlignment="1">
      <alignment vertical="center"/>
    </xf>
    <xf numFmtId="166" fontId="5" fillId="2" borderId="0" xfId="5" applyNumberFormat="1" applyFont="1" applyFill="1" applyBorder="1" applyAlignment="1">
      <alignment horizontal="right" vertical="center"/>
    </xf>
    <xf numFmtId="166" fontId="5" fillId="0" borderId="0" xfId="5" applyNumberFormat="1" applyFont="1" applyFill="1" applyBorder="1" applyAlignment="1">
      <alignment horizontal="right" vertical="center"/>
    </xf>
    <xf numFmtId="166" fontId="5" fillId="2" borderId="2" xfId="5" applyNumberFormat="1" applyFont="1" applyFill="1" applyBorder="1" applyAlignment="1">
      <alignment horizontal="right" vertical="center"/>
    </xf>
    <xf numFmtId="166" fontId="5" fillId="0" borderId="2" xfId="5" applyNumberFormat="1" applyFont="1" applyFill="1" applyBorder="1" applyAlignment="1">
      <alignment horizontal="right" vertical="center"/>
    </xf>
    <xf numFmtId="164" fontId="6" fillId="0" borderId="0" xfId="5" applyNumberFormat="1" applyFont="1" applyFill="1" applyBorder="1" applyAlignment="1">
      <alignment vertical="center"/>
    </xf>
    <xf numFmtId="164" fontId="5" fillId="0" borderId="0" xfId="5" applyNumberFormat="1" applyFont="1" applyFill="1" applyBorder="1" applyAlignment="1">
      <alignment horizontal="center" vertical="center"/>
    </xf>
    <xf numFmtId="164" fontId="5" fillId="0" borderId="0" xfId="5" applyNumberFormat="1" applyFont="1" applyFill="1" applyBorder="1" applyAlignment="1">
      <alignment vertical="center"/>
    </xf>
    <xf numFmtId="169" fontId="5" fillId="0" borderId="0" xfId="1" applyNumberFormat="1" applyFont="1" applyFill="1" applyBorder="1" applyAlignment="1">
      <alignment vertical="center"/>
    </xf>
    <xf numFmtId="169" fontId="5" fillId="0" borderId="0" xfId="5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5" fillId="0" borderId="0" xfId="3" applyNumberFormat="1" applyFont="1" applyFill="1" applyBorder="1" applyAlignment="1">
      <alignment vertical="center"/>
    </xf>
    <xf numFmtId="0" fontId="6" fillId="0" borderId="0" xfId="5" applyFont="1" applyFill="1" applyAlignment="1">
      <alignment vertical="center"/>
    </xf>
    <xf numFmtId="0" fontId="6" fillId="0" borderId="1" xfId="5" applyFont="1" applyFill="1" applyBorder="1" applyAlignment="1">
      <alignment vertical="center"/>
    </xf>
    <xf numFmtId="164" fontId="5" fillId="0" borderId="1" xfId="5" applyNumberFormat="1" applyFont="1" applyFill="1" applyBorder="1" applyAlignment="1">
      <alignment horizontal="center" vertical="center"/>
    </xf>
    <xf numFmtId="169" fontId="5" fillId="0" borderId="1" xfId="1" applyNumberFormat="1" applyFont="1" applyFill="1" applyBorder="1" applyAlignment="1">
      <alignment vertical="center"/>
    </xf>
    <xf numFmtId="169" fontId="5" fillId="0" borderId="1" xfId="5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164" fontId="5" fillId="0" borderId="1" xfId="3" applyNumberFormat="1" applyFont="1" applyFill="1" applyBorder="1" applyAlignment="1">
      <alignment vertical="center"/>
    </xf>
    <xf numFmtId="0" fontId="6" fillId="0" borderId="0" xfId="5" applyFont="1" applyFill="1" applyBorder="1" applyAlignment="1">
      <alignment vertical="center"/>
    </xf>
    <xf numFmtId="164" fontId="5" fillId="0" borderId="0" xfId="5" applyNumberFormat="1" applyFont="1" applyFill="1" applyAlignment="1">
      <alignment vertical="center"/>
    </xf>
    <xf numFmtId="164" fontId="6" fillId="0" borderId="0" xfId="5" applyNumberFormat="1" applyFont="1" applyFill="1" applyAlignment="1">
      <alignment horizontal="center" vertical="center"/>
    </xf>
    <xf numFmtId="0" fontId="6" fillId="0" borderId="0" xfId="1" quotePrefix="1" applyNumberFormat="1" applyFont="1" applyFill="1" applyAlignment="1">
      <alignment horizontal="right" vertical="center"/>
    </xf>
    <xf numFmtId="164" fontId="6" fillId="0" borderId="1" xfId="5" applyNumberFormat="1" applyFont="1" applyFill="1" applyBorder="1" applyAlignment="1">
      <alignment horizontal="center" vertical="center"/>
    </xf>
    <xf numFmtId="0" fontId="6" fillId="0" borderId="1" xfId="1" quotePrefix="1" applyNumberFormat="1" applyFont="1" applyFill="1" applyBorder="1" applyAlignment="1">
      <alignment horizontal="right" vertical="center"/>
    </xf>
    <xf numFmtId="164" fontId="6" fillId="0" borderId="0" xfId="5" applyNumberFormat="1" applyFont="1" applyFill="1" applyBorder="1" applyAlignment="1">
      <alignment horizontal="center" vertical="center"/>
    </xf>
    <xf numFmtId="164" fontId="6" fillId="0" borderId="0" xfId="5" applyNumberFormat="1" applyFont="1" applyFill="1" applyAlignment="1">
      <alignment horizontal="right" vertical="center"/>
    </xf>
    <xf numFmtId="169" fontId="5" fillId="2" borderId="0" xfId="1" applyNumberFormat="1" applyFont="1" applyFill="1" applyAlignment="1">
      <alignment vertical="center"/>
    </xf>
    <xf numFmtId="169" fontId="5" fillId="0" borderId="0" xfId="5" applyNumberFormat="1" applyFont="1" applyFill="1" applyAlignment="1">
      <alignment vertical="center"/>
    </xf>
    <xf numFmtId="169" fontId="5" fillId="0" borderId="0" xfId="1" applyNumberFormat="1" applyFont="1" applyFill="1" applyAlignment="1">
      <alignment vertical="center"/>
    </xf>
    <xf numFmtId="164" fontId="5" fillId="0" borderId="0" xfId="1" applyNumberFormat="1" applyFont="1" applyFill="1" applyAlignment="1">
      <alignment vertical="center"/>
    </xf>
    <xf numFmtId="0" fontId="5" fillId="0" borderId="0" xfId="5" applyFont="1" applyFill="1" applyAlignment="1">
      <alignment vertical="center"/>
    </xf>
    <xf numFmtId="166" fontId="5" fillId="0" borderId="0" xfId="5" applyNumberFormat="1" applyFont="1" applyFill="1" applyAlignment="1">
      <alignment vertical="center"/>
    </xf>
    <xf numFmtId="166" fontId="5" fillId="0" borderId="0" xfId="5" applyNumberFormat="1" applyFont="1" applyFill="1" applyAlignment="1">
      <alignment horizontal="right" wrapText="1"/>
    </xf>
    <xf numFmtId="167" fontId="5" fillId="0" borderId="0" xfId="5" applyNumberFormat="1" applyFont="1" applyFill="1" applyAlignment="1">
      <alignment horizontal="center" vertical="center"/>
    </xf>
    <xf numFmtId="164" fontId="5" fillId="0" borderId="0" xfId="5" applyNumberFormat="1" applyFont="1" applyFill="1" applyAlignment="1">
      <alignment horizontal="center" vertical="center"/>
    </xf>
    <xf numFmtId="166" fontId="5" fillId="2" borderId="0" xfId="0" applyNumberFormat="1" applyFont="1" applyFill="1" applyBorder="1" applyAlignment="1">
      <alignment horizontal="right" vertical="center"/>
    </xf>
    <xf numFmtId="166" fontId="5" fillId="0" borderId="0" xfId="5" applyNumberFormat="1" applyFont="1" applyFill="1" applyAlignment="1">
      <alignment horizontal="right" vertical="center"/>
    </xf>
    <xf numFmtId="166" fontId="5" fillId="0" borderId="0" xfId="5" applyNumberFormat="1" applyFont="1" applyFill="1" applyAlignment="1">
      <alignment horizontal="right"/>
    </xf>
    <xf numFmtId="164" fontId="5" fillId="2" borderId="0" xfId="5" applyNumberFormat="1" applyFont="1" applyFill="1" applyAlignment="1">
      <alignment vertical="center"/>
    </xf>
    <xf numFmtId="0" fontId="5" fillId="0" borderId="0" xfId="0" applyNumberFormat="1" applyFont="1" applyFill="1" applyAlignment="1">
      <alignment vertical="center"/>
    </xf>
    <xf numFmtId="166" fontId="5" fillId="2" borderId="1" xfId="0" applyNumberFormat="1" applyFont="1" applyFill="1" applyBorder="1" applyAlignment="1">
      <alignment horizontal="right" vertical="center"/>
    </xf>
    <xf numFmtId="37" fontId="5" fillId="0" borderId="0" xfId="8" applyFont="1" applyFill="1" applyAlignment="1">
      <alignment vertical="center"/>
    </xf>
    <xf numFmtId="0" fontId="5" fillId="0" borderId="0" xfId="7" applyFont="1" applyFill="1" applyAlignment="1">
      <alignment vertical="center"/>
    </xf>
    <xf numFmtId="167" fontId="5" fillId="0" borderId="0" xfId="5" applyNumberFormat="1" applyFont="1" applyFill="1" applyBorder="1" applyAlignment="1">
      <alignment horizontal="center" vertical="center"/>
    </xf>
    <xf numFmtId="166" fontId="5" fillId="0" borderId="0" xfId="5" applyNumberFormat="1" applyFont="1" applyFill="1" applyBorder="1" applyAlignment="1">
      <alignment horizontal="right" wrapText="1"/>
    </xf>
    <xf numFmtId="164" fontId="6" fillId="0" borderId="0" xfId="6" applyNumberFormat="1" applyFont="1" applyFill="1" applyAlignment="1">
      <alignment vertical="center"/>
    </xf>
    <xf numFmtId="0" fontId="6" fillId="0" borderId="0" xfId="0" applyNumberFormat="1" applyFont="1" applyFill="1" applyAlignment="1">
      <alignment vertical="center"/>
    </xf>
    <xf numFmtId="37" fontId="6" fillId="0" borderId="0" xfId="8" applyFont="1" applyFill="1" applyAlignment="1">
      <alignment vertical="center"/>
    </xf>
    <xf numFmtId="166" fontId="5" fillId="0" borderId="0" xfId="1" applyNumberFormat="1" applyFont="1" applyFill="1" applyAlignment="1">
      <alignment vertical="center"/>
    </xf>
    <xf numFmtId="166" fontId="5" fillId="2" borderId="0" xfId="1" applyNumberFormat="1" applyFont="1" applyFill="1" applyAlignment="1">
      <alignment horizontal="right" vertical="center"/>
    </xf>
    <xf numFmtId="0" fontId="5" fillId="0" borderId="0" xfId="5" applyNumberFormat="1" applyFont="1" applyFill="1" applyAlignment="1">
      <alignment horizontal="center" vertical="center"/>
    </xf>
    <xf numFmtId="166" fontId="5" fillId="2" borderId="0" xfId="5" applyNumberFormat="1" applyFont="1" applyFill="1" applyAlignment="1">
      <alignment vertical="center"/>
    </xf>
    <xf numFmtId="166" fontId="5" fillId="0" borderId="0" xfId="5" applyNumberFormat="1" applyFont="1" applyFill="1" applyBorder="1" applyAlignment="1">
      <alignment vertical="center"/>
    </xf>
    <xf numFmtId="166" fontId="5" fillId="0" borderId="0" xfId="1" applyNumberFormat="1" applyFont="1" applyFill="1" applyBorder="1" applyAlignment="1">
      <alignment vertical="center"/>
    </xf>
    <xf numFmtId="166" fontId="5" fillId="2" borderId="0" xfId="1" applyNumberFormat="1" applyFont="1" applyFill="1" applyBorder="1" applyAlignment="1">
      <alignment vertical="center"/>
    </xf>
    <xf numFmtId="166" fontId="5" fillId="2" borderId="0" xfId="0" applyNumberFormat="1" applyFont="1" applyFill="1" applyBorder="1" applyAlignment="1">
      <alignment vertical="center"/>
    </xf>
    <xf numFmtId="0" fontId="5" fillId="0" borderId="1" xfId="5" applyFont="1" applyFill="1" applyBorder="1" applyAlignment="1">
      <alignment vertical="center"/>
    </xf>
    <xf numFmtId="167" fontId="5" fillId="0" borderId="1" xfId="5" applyNumberFormat="1" applyFont="1" applyFill="1" applyBorder="1" applyAlignment="1">
      <alignment horizontal="center" vertical="center"/>
    </xf>
    <xf numFmtId="169" fontId="5" fillId="0" borderId="1" xfId="1" applyNumberFormat="1" applyFont="1" applyFill="1" applyBorder="1" applyAlignment="1">
      <alignment horizontal="right" vertical="center"/>
    </xf>
    <xf numFmtId="169" fontId="5" fillId="0" borderId="1" xfId="5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5" fillId="0" borderId="1" xfId="5" applyNumberFormat="1" applyFont="1" applyFill="1" applyBorder="1" applyAlignment="1">
      <alignment horizontal="right" vertical="center"/>
    </xf>
    <xf numFmtId="164" fontId="5" fillId="0" borderId="1" xfId="3" applyNumberFormat="1" applyFont="1" applyFill="1" applyBorder="1" applyAlignment="1">
      <alignment horizontal="right" vertical="center"/>
    </xf>
    <xf numFmtId="169" fontId="5" fillId="0" borderId="0" xfId="5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right" vertical="center"/>
    </xf>
    <xf numFmtId="49" fontId="5" fillId="0" borderId="0" xfId="5" applyNumberFormat="1" applyFont="1" applyFill="1" applyAlignment="1">
      <alignment horizontal="center" vertical="center"/>
    </xf>
    <xf numFmtId="166" fontId="5" fillId="2" borderId="1" xfId="5" applyNumberFormat="1" applyFont="1" applyFill="1" applyBorder="1" applyAlignment="1">
      <alignment vertical="center"/>
    </xf>
    <xf numFmtId="0" fontId="6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/>
    </xf>
    <xf numFmtId="164" fontId="5" fillId="0" borderId="0" xfId="5" applyNumberFormat="1" applyFont="1" applyFill="1" applyBorder="1" applyAlignment="1">
      <alignment horizontal="justify" vertical="center" wrapText="1"/>
    </xf>
    <xf numFmtId="164" fontId="5" fillId="0" borderId="0" xfId="5" quotePrefix="1" applyNumberFormat="1" applyFont="1" applyFill="1" applyBorder="1" applyAlignment="1">
      <alignment vertical="center"/>
    </xf>
    <xf numFmtId="164" fontId="5" fillId="0" borderId="0" xfId="3" applyNumberFormat="1" applyFont="1" applyFill="1" applyAlignment="1">
      <alignment vertical="center"/>
    </xf>
    <xf numFmtId="166" fontId="6" fillId="0" borderId="0" xfId="5" applyNumberFormat="1" applyFont="1" applyFill="1" applyAlignment="1">
      <alignment horizontal="center" vertical="center"/>
    </xf>
    <xf numFmtId="166" fontId="6" fillId="0" borderId="0" xfId="5" applyNumberFormat="1" applyFont="1" applyFill="1" applyAlignment="1">
      <alignment horizontal="right" vertical="center"/>
    </xf>
    <xf numFmtId="166" fontId="6" fillId="0" borderId="1" xfId="5" applyNumberFormat="1" applyFont="1" applyFill="1" applyBorder="1" applyAlignment="1">
      <alignment horizontal="center" vertical="center"/>
    </xf>
    <xf numFmtId="166" fontId="5" fillId="0" borderId="1" xfId="5" applyNumberFormat="1" applyFont="1" applyFill="1" applyBorder="1" applyAlignment="1">
      <alignment vertical="center"/>
    </xf>
    <xf numFmtId="166" fontId="5" fillId="0" borderId="0" xfId="5" applyNumberFormat="1" applyFont="1" applyFill="1" applyAlignment="1">
      <alignment horizontal="center" vertical="center"/>
    </xf>
    <xf numFmtId="164" fontId="2" fillId="0" borderId="0" xfId="5" applyNumberFormat="1" applyFont="1" applyFill="1" applyAlignment="1">
      <alignment vertical="center"/>
    </xf>
    <xf numFmtId="164" fontId="2" fillId="0" borderId="0" xfId="5" applyNumberFormat="1" applyFont="1" applyFill="1" applyAlignment="1">
      <alignment horizontal="center" vertical="center"/>
    </xf>
    <xf numFmtId="0" fontId="2" fillId="0" borderId="0" xfId="5" applyFont="1" applyFill="1" applyAlignment="1">
      <alignment horizontal="center" vertical="center"/>
    </xf>
    <xf numFmtId="166" fontId="7" fillId="0" borderId="0" xfId="0" applyNumberFormat="1" applyFont="1" applyFill="1" applyBorder="1" applyAlignment="1">
      <alignment horizontal="center" vertical="center"/>
    </xf>
    <xf numFmtId="0" fontId="2" fillId="0" borderId="0" xfId="5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vertical="center"/>
    </xf>
    <xf numFmtId="166" fontId="7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166" fontId="7" fillId="0" borderId="1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/>
    </xf>
    <xf numFmtId="171" fontId="7" fillId="0" borderId="0" xfId="0" applyNumberFormat="1" applyFont="1" applyFill="1" applyBorder="1" applyAlignment="1">
      <alignment horizontal="right" vertical="center"/>
    </xf>
    <xf numFmtId="0" fontId="7" fillId="0" borderId="0" xfId="5" applyFont="1" applyFill="1" applyAlignment="1">
      <alignment horizontal="center" vertical="center"/>
    </xf>
    <xf numFmtId="0" fontId="2" fillId="0" borderId="0" xfId="4" applyFont="1" applyFill="1" applyAlignment="1">
      <alignment vertical="center"/>
    </xf>
    <xf numFmtId="166" fontId="2" fillId="0" borderId="0" xfId="5" applyNumberFormat="1" applyFont="1" applyFill="1" applyBorder="1" applyAlignment="1">
      <alignment horizontal="right" vertical="center"/>
    </xf>
    <xf numFmtId="164" fontId="2" fillId="0" borderId="0" xfId="5" applyNumberFormat="1" applyFont="1" applyFill="1" applyBorder="1" applyAlignment="1">
      <alignment vertical="center"/>
    </xf>
    <xf numFmtId="0" fontId="7" fillId="0" borderId="0" xfId="4" applyFont="1" applyFill="1" applyAlignment="1">
      <alignment vertical="center"/>
    </xf>
    <xf numFmtId="43" fontId="2" fillId="0" borderId="0" xfId="1" applyFont="1" applyFill="1" applyBorder="1" applyAlignment="1">
      <alignment vertical="center"/>
    </xf>
    <xf numFmtId="0" fontId="7" fillId="0" borderId="0" xfId="5" applyFont="1" applyFill="1" applyAlignment="1">
      <alignment vertical="center"/>
    </xf>
    <xf numFmtId="164" fontId="7" fillId="0" borderId="0" xfId="5" applyNumberFormat="1" applyFont="1" applyFill="1" applyAlignment="1">
      <alignment horizontal="center" vertical="center"/>
    </xf>
    <xf numFmtId="0" fontId="2" fillId="0" borderId="0" xfId="5" applyFont="1" applyFill="1" applyAlignment="1">
      <alignment vertical="center"/>
    </xf>
    <xf numFmtId="166" fontId="2" fillId="0" borderId="0" xfId="5" applyNumberFormat="1" applyFont="1" applyFill="1" applyBorder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166" fontId="2" fillId="0" borderId="1" xfId="5" applyNumberFormat="1" applyFont="1" applyFill="1" applyBorder="1" applyAlignment="1">
      <alignment horizontal="right" vertical="center"/>
    </xf>
    <xf numFmtId="166" fontId="7" fillId="0" borderId="0" xfId="5" applyNumberFormat="1" applyFont="1" applyFill="1" applyBorder="1" applyAlignment="1">
      <alignment horizontal="right" vertical="center"/>
    </xf>
    <xf numFmtId="166" fontId="2" fillId="0" borderId="0" xfId="5" applyNumberFormat="1" applyFont="1" applyFill="1" applyAlignment="1">
      <alignment horizontal="center" vertical="center"/>
    </xf>
    <xf numFmtId="166" fontId="2" fillId="0" borderId="0" xfId="5" applyNumberFormat="1" applyFont="1" applyFill="1" applyBorder="1" applyAlignment="1">
      <alignment horizontal="center" vertical="center"/>
    </xf>
    <xf numFmtId="166" fontId="2" fillId="0" borderId="2" xfId="5" applyNumberFormat="1" applyFont="1" applyFill="1" applyBorder="1" applyAlignment="1">
      <alignment horizontal="right" vertical="center"/>
    </xf>
    <xf numFmtId="168" fontId="2" fillId="0" borderId="0" xfId="2" applyNumberFormat="1" applyFont="1" applyFill="1" applyBorder="1" applyAlignment="1">
      <alignment horizontal="right" vertical="center"/>
    </xf>
    <xf numFmtId="171" fontId="7" fillId="0" borderId="0" xfId="0" applyNumberFormat="1" applyFont="1" applyFill="1" applyAlignment="1">
      <alignment horizontal="right" vertical="center"/>
    </xf>
    <xf numFmtId="164" fontId="7" fillId="0" borderId="1" xfId="5" applyNumberFormat="1" applyFont="1" applyFill="1" applyBorder="1" applyAlignment="1">
      <alignment horizontal="center" vertical="center"/>
    </xf>
    <xf numFmtId="171" fontId="7" fillId="0" borderId="1" xfId="0" applyNumberFormat="1" applyFont="1" applyFill="1" applyBorder="1" applyAlignment="1">
      <alignment horizontal="right" vertical="center"/>
    </xf>
    <xf numFmtId="171" fontId="7" fillId="0" borderId="0" xfId="0" applyNumberFormat="1" applyFont="1" applyFill="1" applyBorder="1" applyAlignment="1">
      <alignment horizontal="center" vertical="center"/>
    </xf>
    <xf numFmtId="166" fontId="2" fillId="2" borderId="0" xfId="5" applyNumberFormat="1" applyFont="1" applyFill="1" applyBorder="1" applyAlignment="1">
      <alignment horizontal="right" vertical="center"/>
    </xf>
    <xf numFmtId="164" fontId="2" fillId="2" borderId="0" xfId="5" applyNumberFormat="1" applyFont="1" applyFill="1" applyBorder="1" applyAlignment="1">
      <alignment vertical="center"/>
    </xf>
    <xf numFmtId="164" fontId="8" fillId="2" borderId="0" xfId="5" applyNumberFormat="1" applyFont="1" applyFill="1" applyAlignment="1">
      <alignment vertical="center"/>
    </xf>
    <xf numFmtId="164" fontId="8" fillId="0" borderId="0" xfId="5" applyNumberFormat="1" applyFont="1" applyFill="1" applyAlignment="1">
      <alignment vertical="center"/>
    </xf>
    <xf numFmtId="164" fontId="8" fillId="0" borderId="0" xfId="5" applyNumberFormat="1" applyFont="1" applyFill="1" applyBorder="1" applyAlignment="1">
      <alignment vertical="center"/>
    </xf>
    <xf numFmtId="166" fontId="2" fillId="2" borderId="1" xfId="5" applyNumberFormat="1" applyFont="1" applyFill="1" applyBorder="1" applyAlignment="1">
      <alignment horizontal="right" vertical="center"/>
    </xf>
    <xf numFmtId="0" fontId="7" fillId="0" borderId="0" xfId="5" applyFont="1" applyAlignment="1">
      <alignment vertical="center"/>
    </xf>
    <xf numFmtId="0" fontId="2" fillId="0" borderId="0" xfId="5" applyFont="1" applyAlignment="1">
      <alignment vertical="center"/>
    </xf>
    <xf numFmtId="164" fontId="2" fillId="0" borderId="0" xfId="5" applyNumberFormat="1" applyFont="1" applyAlignment="1">
      <alignment vertical="center"/>
    </xf>
    <xf numFmtId="166" fontId="2" fillId="2" borderId="0" xfId="5" applyNumberFormat="1" applyFont="1" applyFill="1" applyAlignment="1">
      <alignment horizontal="center" vertical="center"/>
    </xf>
    <xf numFmtId="166" fontId="2" fillId="0" borderId="0" xfId="5" applyNumberFormat="1" applyFont="1" applyFill="1" applyAlignment="1">
      <alignment vertical="center"/>
    </xf>
    <xf numFmtId="166" fontId="2" fillId="2" borderId="0" xfId="5" applyNumberFormat="1" applyFont="1" applyFill="1" applyAlignment="1">
      <alignment vertical="center"/>
    </xf>
    <xf numFmtId="166" fontId="2" fillId="2" borderId="2" xfId="5" applyNumberFormat="1" applyFont="1" applyFill="1" applyBorder="1" applyAlignment="1">
      <alignment horizontal="right" vertical="center"/>
    </xf>
    <xf numFmtId="168" fontId="8" fillId="0" borderId="0" xfId="2" applyNumberFormat="1" applyFont="1" applyFill="1" applyBorder="1" applyAlignment="1">
      <alignment horizontal="right" vertical="center"/>
    </xf>
    <xf numFmtId="166" fontId="5" fillId="0" borderId="1" xfId="5" applyNumberFormat="1" applyFont="1" applyFill="1" applyBorder="1" applyAlignment="1">
      <alignment horizontal="center" vertical="center"/>
    </xf>
    <xf numFmtId="166" fontId="6" fillId="0" borderId="0" xfId="1" applyNumberFormat="1" applyFont="1" applyFill="1" applyAlignment="1">
      <alignment horizontal="center" vertical="center"/>
    </xf>
    <xf numFmtId="166" fontId="6" fillId="0" borderId="0" xfId="1" applyNumberFormat="1" applyFont="1" applyFill="1" applyAlignment="1">
      <alignment horizontal="right" vertical="center"/>
    </xf>
    <xf numFmtId="166" fontId="6" fillId="0" borderId="1" xfId="1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>
      <alignment vertical="center"/>
    </xf>
    <xf numFmtId="166" fontId="6" fillId="0" borderId="0" xfId="1" applyNumberFormat="1" applyFont="1" applyFill="1" applyBorder="1" applyAlignment="1">
      <alignment horizontal="center" vertical="center"/>
    </xf>
    <xf numFmtId="164" fontId="9" fillId="0" borderId="0" xfId="5" applyNumberFormat="1" applyFont="1" applyFill="1" applyBorder="1" applyAlignment="1">
      <alignment vertical="center"/>
    </xf>
    <xf numFmtId="164" fontId="9" fillId="0" borderId="0" xfId="5" applyNumberFormat="1" applyFont="1" applyFill="1" applyAlignment="1">
      <alignment horizontal="center" vertical="center"/>
    </xf>
    <xf numFmtId="164" fontId="9" fillId="0" borderId="0" xfId="5" applyNumberFormat="1" applyFont="1" applyFill="1" applyAlignment="1">
      <alignment vertical="center"/>
    </xf>
    <xf numFmtId="166" fontId="10" fillId="0" borderId="0" xfId="1" applyNumberFormat="1" applyFont="1" applyFill="1" applyBorder="1" applyAlignment="1">
      <alignment vertical="center"/>
    </xf>
    <xf numFmtId="166" fontId="10" fillId="0" borderId="0" xfId="1" applyNumberFormat="1" applyFont="1" applyFill="1" applyBorder="1" applyAlignment="1">
      <alignment horizontal="center" vertical="center"/>
    </xf>
    <xf numFmtId="171" fontId="10" fillId="0" borderId="0" xfId="0" applyNumberFormat="1" applyFont="1" applyFill="1" applyBorder="1" applyAlignment="1">
      <alignment vertical="center"/>
    </xf>
    <xf numFmtId="166" fontId="10" fillId="0" borderId="3" xfId="1" applyNumberFormat="1" applyFont="1" applyFill="1" applyBorder="1" applyAlignment="1">
      <alignment vertical="center"/>
    </xf>
    <xf numFmtId="0" fontId="10" fillId="0" borderId="0" xfId="5" applyFont="1" applyFill="1" applyAlignment="1">
      <alignment horizontal="center" vertical="center"/>
    </xf>
    <xf numFmtId="171" fontId="10" fillId="0" borderId="0" xfId="0" applyNumberFormat="1" applyFont="1" applyFill="1" applyBorder="1" applyAlignment="1">
      <alignment horizontal="center" vertical="center"/>
    </xf>
    <xf numFmtId="0" fontId="9" fillId="0" borderId="0" xfId="5" applyFont="1" applyFill="1" applyAlignment="1">
      <alignment horizontal="center" vertical="center"/>
    </xf>
    <xf numFmtId="164" fontId="9" fillId="0" borderId="0" xfId="0" applyNumberFormat="1" applyFont="1" applyFill="1" applyBorder="1" applyAlignment="1">
      <alignment vertical="center"/>
    </xf>
    <xf numFmtId="171" fontId="10" fillId="0" borderId="0" xfId="0" applyNumberFormat="1" applyFont="1" applyFill="1" applyBorder="1" applyAlignment="1">
      <alignment horizontal="right" vertical="center"/>
    </xf>
    <xf numFmtId="0" fontId="9" fillId="0" borderId="0" xfId="5" applyFont="1" applyFill="1" applyBorder="1" applyAlignment="1">
      <alignment horizontal="center" vertical="center"/>
    </xf>
    <xf numFmtId="171" fontId="10" fillId="0" borderId="0" xfId="0" quotePrefix="1" applyNumberFormat="1" applyFont="1" applyFill="1" applyBorder="1" applyAlignment="1">
      <alignment horizontal="center" vertical="center"/>
    </xf>
    <xf numFmtId="171" fontId="10" fillId="0" borderId="1" xfId="0" applyNumberFormat="1" applyFont="1" applyFill="1" applyBorder="1" applyAlignment="1">
      <alignment horizontal="right" vertical="center"/>
    </xf>
    <xf numFmtId="171" fontId="9" fillId="0" borderId="0" xfId="0" applyNumberFormat="1" applyFont="1" applyFill="1" applyAlignment="1">
      <alignment vertical="center"/>
    </xf>
    <xf numFmtId="164" fontId="10" fillId="0" borderId="0" xfId="0" applyNumberFormat="1" applyFont="1" applyFill="1" applyBorder="1" applyAlignment="1">
      <alignment horizontal="right" vertical="center"/>
    </xf>
    <xf numFmtId="171" fontId="10" fillId="0" borderId="0" xfId="0" applyNumberFormat="1" applyFont="1" applyFill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Alignment="1">
      <alignment vertical="center"/>
    </xf>
    <xf numFmtId="164" fontId="9" fillId="0" borderId="0" xfId="5" applyNumberFormat="1" applyFont="1" applyFill="1" applyBorder="1" applyAlignment="1">
      <alignment horizontal="center" vertical="center"/>
    </xf>
    <xf numFmtId="164" fontId="10" fillId="0" borderId="0" xfId="5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right" vertical="center"/>
    </xf>
    <xf numFmtId="166" fontId="10" fillId="0" borderId="0" xfId="0" applyNumberFormat="1" applyFont="1" applyFill="1" applyBorder="1" applyAlignment="1">
      <alignment horizontal="center" vertical="center"/>
    </xf>
    <xf numFmtId="172" fontId="9" fillId="0" borderId="0" xfId="0" applyNumberFormat="1" applyFont="1" applyFill="1" applyAlignment="1">
      <alignment horizontal="center" vertical="center"/>
    </xf>
    <xf numFmtId="166" fontId="9" fillId="0" borderId="0" xfId="0" applyNumberFormat="1" applyFont="1" applyFill="1" applyAlignment="1">
      <alignment horizontal="center" vertical="center"/>
    </xf>
    <xf numFmtId="166" fontId="9" fillId="0" borderId="0" xfId="0" applyNumberFormat="1" applyFont="1" applyFill="1" applyBorder="1" applyAlignment="1">
      <alignment horizontal="right" vertical="center"/>
    </xf>
    <xf numFmtId="166" fontId="9" fillId="0" borderId="0" xfId="0" applyNumberFormat="1" applyFont="1" applyFill="1" applyBorder="1" applyAlignment="1">
      <alignment horizontal="center" vertical="center"/>
    </xf>
    <xf numFmtId="0" fontId="10" fillId="0" borderId="0" xfId="4" applyFont="1" applyFill="1" applyAlignment="1">
      <alignment vertical="center"/>
    </xf>
    <xf numFmtId="164" fontId="10" fillId="0" borderId="0" xfId="5" applyNumberFormat="1" applyFont="1" applyFill="1" applyAlignment="1">
      <alignment horizontal="center" vertical="center"/>
    </xf>
    <xf numFmtId="166" fontId="9" fillId="0" borderId="0" xfId="1" applyNumberFormat="1" applyFont="1" applyFill="1" applyBorder="1" applyAlignment="1">
      <alignment horizontal="right" vertical="center"/>
    </xf>
    <xf numFmtId="0" fontId="10" fillId="0" borderId="0" xfId="5" applyFont="1" applyFill="1" applyAlignment="1">
      <alignment vertical="center"/>
    </xf>
    <xf numFmtId="0" fontId="9" fillId="0" borderId="0" xfId="5" applyFont="1" applyFill="1" applyAlignment="1">
      <alignment vertical="center"/>
    </xf>
    <xf numFmtId="164" fontId="9" fillId="0" borderId="0" xfId="1" applyNumberFormat="1" applyFont="1" applyFill="1" applyBorder="1" applyAlignment="1">
      <alignment horizontal="right" vertical="center"/>
    </xf>
    <xf numFmtId="166" fontId="9" fillId="0" borderId="0" xfId="5" applyNumberFormat="1" applyFont="1" applyFill="1" applyBorder="1" applyAlignment="1">
      <alignment vertical="center"/>
    </xf>
    <xf numFmtId="164" fontId="9" fillId="0" borderId="0" xfId="5" applyNumberFormat="1" applyFont="1" applyFill="1" applyBorder="1" applyAlignment="1">
      <alignment horizontal="right" vertical="center"/>
    </xf>
    <xf numFmtId="166" fontId="9" fillId="0" borderId="1" xfId="1" applyNumberFormat="1" applyFont="1" applyFill="1" applyBorder="1" applyAlignment="1">
      <alignment horizontal="right" vertical="center"/>
    </xf>
    <xf numFmtId="166" fontId="9" fillId="0" borderId="0" xfId="1" applyNumberFormat="1" applyFont="1" applyFill="1" applyBorder="1" applyAlignment="1">
      <alignment horizontal="center" vertical="center"/>
    </xf>
    <xf numFmtId="164" fontId="9" fillId="0" borderId="1" xfId="5" applyNumberFormat="1" applyFont="1" applyFill="1" applyBorder="1" applyAlignment="1">
      <alignment vertical="center"/>
    </xf>
    <xf numFmtId="166" fontId="9" fillId="0" borderId="0" xfId="1" applyNumberFormat="1" applyFont="1" applyFill="1" applyAlignment="1">
      <alignment horizontal="center" vertical="center"/>
    </xf>
    <xf numFmtId="166" fontId="9" fillId="0" borderId="0" xfId="1" applyNumberFormat="1" applyFont="1" applyFill="1" applyAlignment="1">
      <alignment vertical="center"/>
    </xf>
    <xf numFmtId="166" fontId="9" fillId="0" borderId="2" xfId="1" applyNumberFormat="1" applyFont="1" applyFill="1" applyBorder="1" applyAlignment="1">
      <alignment horizontal="right" vertical="center"/>
    </xf>
    <xf numFmtId="164" fontId="11" fillId="0" borderId="0" xfId="5" applyNumberFormat="1" applyFont="1" applyFill="1" applyAlignment="1">
      <alignment vertical="center"/>
    </xf>
    <xf numFmtId="0" fontId="12" fillId="0" borderId="0" xfId="5" applyFont="1" applyFill="1" applyAlignment="1">
      <alignment horizontal="center" vertical="center"/>
    </xf>
    <xf numFmtId="166" fontId="12" fillId="0" borderId="0" xfId="1" applyNumberFormat="1" applyFont="1" applyFill="1" applyBorder="1" applyAlignment="1">
      <alignment horizontal="right" vertical="center"/>
    </xf>
    <xf numFmtId="166" fontId="11" fillId="0" borderId="0" xfId="1" applyNumberFormat="1" applyFont="1" applyFill="1" applyBorder="1" applyAlignment="1">
      <alignment horizontal="right" vertical="center"/>
    </xf>
    <xf numFmtId="166" fontId="11" fillId="0" borderId="0" xfId="1" applyNumberFormat="1" applyFont="1" applyFill="1" applyAlignment="1">
      <alignment horizontal="right" vertical="center"/>
    </xf>
    <xf numFmtId="164" fontId="12" fillId="0" borderId="0" xfId="5" applyNumberFormat="1" applyFont="1" applyFill="1" applyBorder="1" applyAlignment="1">
      <alignment vertical="center"/>
    </xf>
    <xf numFmtId="164" fontId="12" fillId="0" borderId="0" xfId="5" applyNumberFormat="1" applyFont="1" applyFill="1" applyAlignment="1">
      <alignment vertical="center"/>
    </xf>
    <xf numFmtId="164" fontId="10" fillId="0" borderId="1" xfId="5" applyNumberFormat="1" applyFont="1" applyFill="1" applyBorder="1" applyAlignment="1">
      <alignment horizontal="center" vertical="center"/>
    </xf>
    <xf numFmtId="166" fontId="10" fillId="2" borderId="0" xfId="1" applyNumberFormat="1" applyFont="1" applyFill="1" applyBorder="1" applyAlignment="1">
      <alignment horizontal="right" vertical="center"/>
    </xf>
    <xf numFmtId="166" fontId="10" fillId="2" borderId="0" xfId="1" applyNumberFormat="1" applyFont="1" applyFill="1" applyBorder="1" applyAlignment="1">
      <alignment horizontal="center" vertical="center"/>
    </xf>
    <xf numFmtId="164" fontId="9" fillId="2" borderId="0" xfId="5" applyNumberFormat="1" applyFont="1" applyFill="1" applyBorder="1" applyAlignment="1">
      <alignment vertical="center"/>
    </xf>
    <xf numFmtId="164" fontId="9" fillId="2" borderId="0" xfId="5" applyNumberFormat="1" applyFont="1" applyFill="1" applyAlignment="1">
      <alignment vertical="center"/>
    </xf>
    <xf numFmtId="166" fontId="9" fillId="2" borderId="0" xfId="1" applyNumberFormat="1" applyFont="1" applyFill="1" applyBorder="1" applyAlignment="1">
      <alignment horizontal="right" vertical="center"/>
    </xf>
    <xf numFmtId="166" fontId="9" fillId="2" borderId="1" xfId="1" applyNumberFormat="1" applyFont="1" applyFill="1" applyBorder="1" applyAlignment="1">
      <alignment horizontal="right" vertical="center"/>
    </xf>
    <xf numFmtId="166" fontId="9" fillId="2" borderId="0" xfId="1" applyNumberFormat="1" applyFont="1" applyFill="1" applyAlignment="1">
      <alignment horizontal="center" vertical="center"/>
    </xf>
    <xf numFmtId="166" fontId="9" fillId="2" borderId="0" xfId="1" applyNumberFormat="1" applyFont="1" applyFill="1" applyAlignment="1">
      <alignment vertical="center"/>
    </xf>
    <xf numFmtId="166" fontId="9" fillId="2" borderId="2" xfId="1" applyNumberFormat="1" applyFont="1" applyFill="1" applyBorder="1" applyAlignment="1">
      <alignment horizontal="right" vertical="center"/>
    </xf>
    <xf numFmtId="166" fontId="5" fillId="0" borderId="1" xfId="1" applyNumberFormat="1" applyFont="1" applyFill="1" applyBorder="1" applyAlignment="1">
      <alignment horizontal="center" vertical="center"/>
    </xf>
    <xf numFmtId="166" fontId="5" fillId="0" borderId="0" xfId="1" applyNumberFormat="1" applyFont="1" applyFill="1" applyAlignment="1">
      <alignment horizontal="center" vertical="center"/>
    </xf>
    <xf numFmtId="166" fontId="6" fillId="0" borderId="0" xfId="5" applyNumberFormat="1" applyFont="1" applyFill="1" applyAlignment="1">
      <alignment vertical="center"/>
    </xf>
    <xf numFmtId="166" fontId="6" fillId="0" borderId="1" xfId="5" applyNumberFormat="1" applyFont="1" applyFill="1" applyBorder="1" applyAlignment="1">
      <alignment vertical="center"/>
    </xf>
    <xf numFmtId="166" fontId="6" fillId="0" borderId="0" xfId="5" applyNumberFormat="1" applyFont="1" applyFill="1" applyBorder="1" applyAlignment="1">
      <alignment vertical="center"/>
    </xf>
    <xf numFmtId="166" fontId="6" fillId="0" borderId="0" xfId="2" applyNumberFormat="1" applyFont="1" applyFill="1" applyAlignment="1">
      <alignment vertical="center"/>
    </xf>
    <xf numFmtId="166" fontId="6" fillId="0" borderId="0" xfId="5" quotePrefix="1" applyNumberFormat="1" applyFont="1" applyFill="1" applyAlignment="1">
      <alignment horizontal="right" vertical="center"/>
    </xf>
    <xf numFmtId="166" fontId="6" fillId="0" borderId="0" xfId="5" applyNumberFormat="1" applyFont="1" applyFill="1" applyBorder="1" applyAlignment="1">
      <alignment horizontal="center" vertical="center"/>
    </xf>
    <xf numFmtId="166" fontId="6" fillId="0" borderId="1" xfId="2" applyNumberFormat="1" applyFont="1" applyFill="1" applyBorder="1" applyAlignment="1">
      <alignment horizontal="right" vertical="center"/>
    </xf>
    <xf numFmtId="166" fontId="6" fillId="2" borderId="0" xfId="2" applyNumberFormat="1" applyFont="1" applyFill="1" applyBorder="1" applyAlignment="1">
      <alignment horizontal="right" vertical="center"/>
    </xf>
    <xf numFmtId="166" fontId="6" fillId="0" borderId="0" xfId="2" applyNumberFormat="1" applyFont="1" applyFill="1" applyBorder="1" applyAlignment="1">
      <alignment horizontal="right" vertical="center"/>
    </xf>
    <xf numFmtId="166" fontId="5" fillId="2" borderId="0" xfId="5" applyNumberFormat="1" applyFont="1" applyFill="1" applyAlignment="1">
      <alignment horizontal="right" vertical="center"/>
    </xf>
    <xf numFmtId="166" fontId="5" fillId="2" borderId="1" xfId="0" quotePrefix="1" applyNumberFormat="1" applyFont="1" applyFill="1" applyBorder="1" applyAlignment="1">
      <alignment horizontal="right" vertical="center"/>
    </xf>
    <xf numFmtId="166" fontId="5" fillId="0" borderId="1" xfId="5" quotePrefix="1" applyNumberFormat="1" applyFont="1" applyFill="1" applyBorder="1" applyAlignment="1">
      <alignment horizontal="right" vertical="center"/>
    </xf>
    <xf numFmtId="166" fontId="5" fillId="2" borderId="0" xfId="5" quotePrefix="1" applyNumberFormat="1" applyFont="1" applyFill="1" applyBorder="1" applyAlignment="1">
      <alignment horizontal="right" vertical="center"/>
    </xf>
    <xf numFmtId="166" fontId="5" fillId="0" borderId="0" xfId="5" quotePrefix="1" applyNumberFormat="1" applyFont="1" applyFill="1" applyBorder="1" applyAlignment="1">
      <alignment horizontal="right" vertical="center"/>
    </xf>
    <xf numFmtId="166" fontId="5" fillId="2" borderId="1" xfId="5" quotePrefix="1" applyNumberFormat="1" applyFont="1" applyFill="1" applyBorder="1" applyAlignment="1">
      <alignment horizontal="right" vertical="center"/>
    </xf>
    <xf numFmtId="164" fontId="5" fillId="2" borderId="0" xfId="5" applyNumberFormat="1" applyFont="1" applyFill="1" applyBorder="1" applyAlignment="1">
      <alignment horizontal="right" vertical="center"/>
    </xf>
    <xf numFmtId="164" fontId="5" fillId="0" borderId="0" xfId="5" applyNumberFormat="1" applyFont="1" applyFill="1" applyBorder="1" applyAlignment="1">
      <alignment horizontal="right" vertical="center"/>
    </xf>
    <xf numFmtId="170" fontId="5" fillId="2" borderId="2" xfId="0" applyNumberFormat="1" applyFont="1" applyFill="1" applyBorder="1" applyAlignment="1">
      <alignment horizontal="right" vertical="center"/>
    </xf>
    <xf numFmtId="170" fontId="5" fillId="0" borderId="0" xfId="5" applyNumberFormat="1" applyFont="1" applyFill="1" applyBorder="1" applyAlignment="1">
      <alignment horizontal="right" vertical="center"/>
    </xf>
    <xf numFmtId="170" fontId="5" fillId="0" borderId="2" xfId="5" applyNumberFormat="1" applyFont="1" applyFill="1" applyBorder="1" applyAlignment="1">
      <alignment horizontal="right" vertical="center"/>
    </xf>
    <xf numFmtId="166" fontId="5" fillId="0" borderId="0" xfId="2" applyNumberFormat="1" applyFont="1" applyFill="1" applyAlignment="1">
      <alignment vertical="center"/>
    </xf>
    <xf numFmtId="166" fontId="5" fillId="0" borderId="1" xfId="2" applyNumberFormat="1" applyFont="1" applyFill="1" applyBorder="1" applyAlignment="1">
      <alignment vertical="center"/>
    </xf>
    <xf numFmtId="166" fontId="5" fillId="0" borderId="0" xfId="2" applyNumberFormat="1" applyFont="1" applyFill="1" applyBorder="1" applyAlignment="1">
      <alignment vertical="center"/>
    </xf>
    <xf numFmtId="166" fontId="5" fillId="2" borderId="0" xfId="2" applyNumberFormat="1" applyFont="1" applyFill="1" applyAlignment="1">
      <alignment vertical="center"/>
    </xf>
    <xf numFmtId="166" fontId="5" fillId="0" borderId="0" xfId="3" applyNumberFormat="1" applyFont="1" applyFill="1" applyAlignment="1">
      <alignment horizontal="right" vertical="center"/>
    </xf>
    <xf numFmtId="166" fontId="5" fillId="0" borderId="1" xfId="3" applyNumberFormat="1" applyFont="1" applyFill="1" applyBorder="1" applyAlignment="1">
      <alignment horizontal="right" vertical="center"/>
    </xf>
    <xf numFmtId="166" fontId="5" fillId="2" borderId="0" xfId="2" applyNumberFormat="1" applyFont="1" applyFill="1" applyBorder="1" applyAlignment="1">
      <alignment horizontal="right" vertical="center"/>
    </xf>
    <xf numFmtId="166" fontId="5" fillId="0" borderId="0" xfId="2" applyNumberFormat="1" applyFont="1" applyFill="1" applyBorder="1" applyAlignment="1">
      <alignment horizontal="right" vertical="center"/>
    </xf>
    <xf numFmtId="166" fontId="5" fillId="2" borderId="0" xfId="2" applyNumberFormat="1" applyFont="1" applyFill="1" applyAlignment="1">
      <alignment horizontal="right" vertical="center"/>
    </xf>
    <xf numFmtId="166" fontId="5" fillId="0" borderId="0" xfId="2" applyNumberFormat="1" applyFont="1" applyFill="1" applyAlignment="1">
      <alignment horizontal="right" vertical="center"/>
    </xf>
    <xf numFmtId="166" fontId="5" fillId="2" borderId="0" xfId="0" applyNumberFormat="1" applyFont="1" applyFill="1" applyAlignment="1">
      <alignment horizontal="right" vertical="center"/>
    </xf>
    <xf numFmtId="166" fontId="5" fillId="2" borderId="3" xfId="5" applyNumberFormat="1" applyFont="1" applyFill="1" applyBorder="1" applyAlignment="1">
      <alignment horizontal="right" vertical="center"/>
    </xf>
    <xf numFmtId="166" fontId="5" fillId="0" borderId="3" xfId="5" applyNumberFormat="1" applyFont="1" applyFill="1" applyBorder="1" applyAlignment="1">
      <alignment horizontal="right" vertical="center"/>
    </xf>
    <xf numFmtId="166" fontId="6" fillId="0" borderId="1" xfId="2" applyNumberFormat="1" applyFont="1" applyFill="1" applyBorder="1" applyAlignment="1">
      <alignment vertical="center"/>
    </xf>
    <xf numFmtId="166" fontId="5" fillId="2" borderId="1" xfId="0" applyNumberFormat="1" applyFont="1" applyFill="1" applyBorder="1" applyAlignment="1">
      <alignment vertical="center"/>
    </xf>
    <xf numFmtId="166" fontId="5" fillId="2" borderId="0" xfId="2" applyNumberFormat="1" applyFont="1" applyFill="1" applyBorder="1" applyAlignment="1">
      <alignment vertical="center"/>
    </xf>
    <xf numFmtId="166" fontId="5" fillId="2" borderId="2" xfId="0" applyNumberFormat="1" applyFont="1" applyFill="1" applyBorder="1" applyAlignment="1">
      <alignment horizontal="right" vertical="center"/>
    </xf>
    <xf numFmtId="166" fontId="5" fillId="0" borderId="0" xfId="3" applyNumberFormat="1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6" fontId="5" fillId="0" borderId="1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vertical="center"/>
    </xf>
    <xf numFmtId="167" fontId="5" fillId="0" borderId="0" xfId="0" applyNumberFormat="1" applyFont="1" applyFill="1" applyAlignment="1">
      <alignment horizontal="left" vertical="center"/>
    </xf>
    <xf numFmtId="164" fontId="6" fillId="0" borderId="0" xfId="0" applyNumberFormat="1" applyFont="1" applyFill="1" applyAlignment="1">
      <alignment vertical="center"/>
    </xf>
    <xf numFmtId="173" fontId="5" fillId="2" borderId="2" xfId="0" applyNumberFormat="1" applyFont="1" applyFill="1" applyBorder="1" applyAlignment="1">
      <alignment horizontal="right" vertical="center"/>
    </xf>
    <xf numFmtId="166" fontId="6" fillId="0" borderId="0" xfId="5" applyNumberFormat="1" applyFont="1" applyFill="1" applyAlignment="1">
      <alignment horizontal="center" vertical="center"/>
    </xf>
    <xf numFmtId="166" fontId="6" fillId="0" borderId="1" xfId="5" applyNumberFormat="1" applyFont="1" applyFill="1" applyBorder="1" applyAlignment="1">
      <alignment horizontal="center" vertical="center"/>
    </xf>
    <xf numFmtId="166" fontId="6" fillId="0" borderId="0" xfId="2" applyNumberFormat="1" applyFont="1" applyFill="1" applyAlignment="1">
      <alignment horizontal="center" vertical="center"/>
    </xf>
    <xf numFmtId="166" fontId="10" fillId="0" borderId="1" xfId="1" applyNumberFormat="1" applyFont="1" applyFill="1" applyBorder="1" applyAlignment="1">
      <alignment horizontal="center" vertical="center"/>
    </xf>
    <xf numFmtId="171" fontId="10" fillId="0" borderId="1" xfId="0" applyNumberFormat="1" applyFont="1" applyFill="1" applyBorder="1" applyAlignment="1">
      <alignment horizontal="center" vertical="center"/>
    </xf>
    <xf numFmtId="171" fontId="10" fillId="0" borderId="3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7" fillId="0" borderId="3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9" fontId="6" fillId="0" borderId="1" xfId="5" applyNumberFormat="1" applyFont="1" applyFill="1" applyBorder="1" applyAlignment="1">
      <alignment horizontal="center" vertical="center"/>
    </xf>
    <xf numFmtId="169" fontId="6" fillId="0" borderId="0" xfId="3" applyNumberFormat="1" applyFont="1" applyFill="1" applyAlignment="1">
      <alignment horizontal="center" vertical="center"/>
    </xf>
    <xf numFmtId="164" fontId="6" fillId="0" borderId="0" xfId="5" applyNumberFormat="1" applyFont="1" applyFill="1" applyAlignment="1">
      <alignment horizontal="center" vertical="center"/>
    </xf>
  </cellXfs>
  <cellStyles count="9">
    <cellStyle name="Comma" xfId="1" builtinId="3"/>
    <cellStyle name="Comma 3" xfId="2"/>
    <cellStyle name="Comma 3 2" xfId="3"/>
    <cellStyle name="Normal" xfId="0" builtinId="0"/>
    <cellStyle name="Normal 188 5" xfId="4"/>
    <cellStyle name="Normal 3" xfId="5"/>
    <cellStyle name="Normal_Maxxis Internation 311207" xfId="6"/>
    <cellStyle name="Normal_Sheet1_งบการเงิน MP-RK รวม Y'49" xfId="7"/>
    <cellStyle name="pwstyle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chara%20iamsomboon/AppData/Local/Aura/6.0/Files/5/AF/5e67473a-9755-4313-b9c1-31602c1fd5b2000000000000000002235155/Review%20WP_SS'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GT-DRT\MGT-IMPR\MGT-SC@\BA0397\INSULT'N\INS\ASK\PIPE-03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waratit%20chantrakul/Local%20Settings/Application%20Data/Aura/2.0/Files/0ab/AF/eaef7504-f6fc-4cb4-99cf-a86d7cbd583c000000000000000001087084/eaef7504f6fc4cb499cfa86d7cbd583c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CSIX001\Application%20Data\Microsoft\Excel\Substantive%20Analytics%20Template%20-%20Mock%20Up%20v3%20w%20AS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BARON~1/AppData/Local/Temp/notesF3B52A/SL%20-%20Determine%20audit%20strategy%20and%20plan%20-%2011062014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aiwit%20srismithicho/AppData/Local/Aura/6.0/Files/44/AF/46613fa4-3b18-e711-830d-340286b0b3d6000000000000000002027219/46613fa4-3b18-e711-830d-340286b0b3d6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nakkasuda%20singwongs\Local%20Settings\Application%20Data\Aura\2.0\Files\3\AF\9a7911d6-1df6-48e1-b4ed-4a4642bcf6cf172110077202012144205008\9a7911d61df648e1b4ed4a4642bcf6cf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chara%20iamsomboon/AppData/Local/Aura/5.0/Files/2/AF/47c1ceb5-d037-e411-ba1e-28d24468adb3000000000000000000090127/32b7e67f-15e8-444f-a2fe-7c57e251f767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suppanat%20aunpitipong\Local%20Settings\Application%20Data\Aura\3.0SEA_PRO1\Files\7\AF\5c049c67-0da7-4fc0-b4ea-7443d4b38ed4000000000000000122068140\c765c1eee90f4745accdb9acef16e47b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ity"/>
      <sheetName val="BS&amp;PL"/>
      <sheetName val="Client Adj.-58"/>
      <sheetName val="Local Auditor Adj.-58"/>
      <sheetName val="TB_SS 2015"/>
      <sheetName val="Summary TB FY'15"/>
      <sheetName val="Adjustment "/>
      <sheetName val="Deffered tax"/>
      <sheetName val="Cash&amp;Bank"/>
      <sheetName val="Bank Confirmation"/>
      <sheetName val="Test_รับแทนจ่ายแทน"/>
      <sheetName val="AR"/>
      <sheetName val="Test AR"/>
      <sheetName val="Review long outstanding"/>
      <sheetName val="Inven"/>
      <sheetName val="Agree final stock"/>
      <sheetName val="Agree cost allocation"/>
      <sheetName val="Other current"/>
      <sheetName val="Test_Undue input vat"/>
      <sheetName val="Test_ลูกหนี้กรมสรรพากร"/>
      <sheetName val="Results- VAT reconcile"/>
      <sheetName val="Test_เงินมัดจำจ่าย"/>
      <sheetName val="Test_เงินค้ำประกันจ่ายอื่น"/>
      <sheetName val="Fixed Assets"/>
      <sheetName val="Test Fixed Asset PwC"/>
      <sheetName val="Recal depreciation"/>
      <sheetName val="AP"/>
      <sheetName val="Testเจ้าหนี้ทั่วไป"/>
      <sheetName val="เจ้าหนี้การค้าทั่วไป"/>
      <sheetName val="เจ้าหนี้เกษตรกร"/>
      <sheetName val="Testเจ้าหนี้เกษตร"/>
      <sheetName val="Current Lia"/>
      <sheetName val="เจ้าหนี้เช่าซื้อ"/>
      <sheetName val="ดอกเบี้ยรอตัดบัญชี (31ธ.ค58)"/>
      <sheetName val="Test_ดอกเบี้ยค้างจ่าย"/>
      <sheetName val="ดอกเบี้ยค้างจ่าย KTB"/>
      <sheetName val="AU 12-58 (2)"/>
      <sheetName val="BAY-สค. 12-58 (2)"/>
      <sheetName val="ดอกเบี้ยค้างจ่าย TMB"/>
      <sheetName val="ดอกเบี้ยKTB"/>
      <sheetName val="ภาษีนิติณที่จ่าย"/>
      <sheetName val="ค่าใช้จ่ายค้างจ่ายอื่น ๆ "/>
      <sheetName val="Testค่าใช้จ่ายค้างจ่าย"/>
      <sheetName val="Testค้ำประกัน"/>
      <sheetName val="Long loan"/>
      <sheetName val="Equity"/>
      <sheetName val="Recal Tax'58 "/>
      <sheetName val="Tax cal58per client "/>
      <sheetName val="รายจ่ายให้คนพิการ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PE-03E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LUAN CHUYEN"/>
      <sheetName val="KE QUY"/>
      <sheetName val="CPC"/>
      <sheetName val="LUONGGIAN TIEP"/>
      <sheetName val="CLUONG"/>
      <sheetName val="VAY VON"/>
      <sheetName val="O.THAO"/>
      <sheetName val="Q.TRUNG"/>
      <sheetName val="THUY"/>
      <sheetName val="Y.THANH"/>
      <sheetName val="621"/>
      <sheetName val="333"/>
      <sheetName val="627"/>
      <sheetName val="TTLUONG"/>
      <sheetName val="Gia VL"/>
      <sheetName val="Bang gia ca may"/>
      <sheetName val="Bang luong CB"/>
      <sheetName val="Bang P.tich CT"/>
      <sheetName val="D.toan chi tiet"/>
      <sheetName val="Bang TH Dtoan"/>
      <sheetName val="XXXXXXXX"/>
      <sheetName val="Chart1"/>
      <sheetName val="Interim payment"/>
      <sheetName val="Letter"/>
      <sheetName val="Bid Sum"/>
      <sheetName val="Item B"/>
      <sheetName val="Dg A"/>
      <sheetName val="Dg B&amp;C"/>
      <sheetName val="Rates&amp;Prices"/>
      <sheetName val="Material at site"/>
      <sheetName val="XL4Poppy"/>
      <sheetName val="KLHT"/>
      <sheetName val="THKP"/>
      <sheetName val="KL XL2000"/>
      <sheetName val="KLXL2001"/>
      <sheetName val="THKP2001"/>
      <sheetName val="KLphanbo"/>
      <sheetName val="Chiet tinh"/>
      <sheetName val="Van chuyen"/>
      <sheetName val="THKP (2)"/>
      <sheetName val="T.Bi"/>
      <sheetName val="Thiet ke"/>
      <sheetName val="CT"/>
      <sheetName val="K.luong"/>
      <sheetName val="TT L2"/>
      <sheetName val="TT L1"/>
      <sheetName val="Thue Ngoai"/>
      <sheetName val="KH"/>
      <sheetName val="DM"/>
      <sheetName val="DD&amp;TV"/>
      <sheetName val="CDSL"/>
      <sheetName val="PTSL"/>
      <sheetName val="THCP"/>
      <sheetName val="VT"/>
      <sheetName val="NL"/>
      <sheetName val="SoSanh"/>
      <sheetName val="QTVT"/>
      <sheetName val="QTNC"/>
      <sheetName val="MD"/>
      <sheetName val="ND"/>
      <sheetName val="CONG"/>
      <sheetName val="DGCT"/>
      <sheetName val="BC_KKTSCD"/>
      <sheetName val="Chitiet"/>
      <sheetName val="Sheet2 (2)"/>
      <sheetName val="Mau_BC_KKTSCD"/>
      <sheetName val="Chi tiet - Dv lap"/>
      <sheetName val="TH KHTC"/>
      <sheetName val="000"/>
      <sheetName val="00000000"/>
      <sheetName val="Dong Dau"/>
      <sheetName val="Dong Dau (2)"/>
      <sheetName val="Sau dong"/>
      <sheetName val="Ma xa"/>
      <sheetName val="My dinh"/>
      <sheetName val="Tong cong"/>
      <sheetName val="KH 2003 (moi max)"/>
      <sheetName val="Bang VL"/>
      <sheetName val="VL(No V-c)"/>
      <sheetName val="He so"/>
      <sheetName val="PL Vua"/>
      <sheetName val="Chitieu-dam cac loai"/>
      <sheetName val="DG Dam"/>
      <sheetName val="DG chung"/>
      <sheetName val="DGdg"/>
      <sheetName val="VL-dac chung"/>
      <sheetName val="CocKN1m"/>
      <sheetName val="Coc40x40cm"/>
      <sheetName val="CT 1md &amp; dau cong"/>
      <sheetName val="Tong hop"/>
      <sheetName val="CT cong"/>
      <sheetName val="dg cong"/>
      <sheetName val="Chart2"/>
      <sheetName val="1"/>
      <sheetName val="26+180-400.2"/>
      <sheetName val="26+180.Sub1"/>
      <sheetName val="26+180.Sub4"/>
      <sheetName val="26+180-400.5(k95)"/>
      <sheetName val="26+400-620.3(k95)"/>
      <sheetName val="26+400-640.1(k95)"/>
      <sheetName val="26+960-27+150.9"/>
      <sheetName val="26+960-27+150.10"/>
      <sheetName val="26+960-27+150.11"/>
      <sheetName val="26+960-27+150.12"/>
      <sheetName val="26+960-27+150.5(k95)"/>
      <sheetName val="26+960-27+150.4(k95)"/>
      <sheetName val="26+960-27+150.1(k95)"/>
      <sheetName val="27+500-700.5(k95)"/>
      <sheetName val="27+500-700.4(k95)"/>
      <sheetName val="27+500-700.3(k95)"/>
      <sheetName val="27+500-700.1(k95)"/>
      <sheetName val="27+740-920.3(k95)"/>
      <sheetName val="27+740-920.21"/>
      <sheetName val="27+920-28+040.6,7"/>
      <sheetName val="27+920-28+040,8,9"/>
      <sheetName val="27+920-28+040.10"/>
      <sheetName val="27+920-28+040,11"/>
      <sheetName val="27+920-28+160.Su3"/>
      <sheetName val="28+160-28+420,17Top"/>
      <sheetName val="28+160-28+420.5K95"/>
      <sheetName val="28+430-657.7"/>
      <sheetName val="Km28+430-657.8"/>
      <sheetName val="28+430-657.9"/>
      <sheetName val="28+430-667.10"/>
      <sheetName val="28+430-657.11"/>
      <sheetName val="28+430-657.4k95"/>
      <sheetName val="28+500-657.18"/>
      <sheetName val="28+520-657.19"/>
      <sheetName val="BCC (2)"/>
      <sheetName val="Bao cao"/>
      <sheetName val="Bao cao 2"/>
      <sheetName val="BC3"/>
      <sheetName val="THKL"/>
      <sheetName val="Khoi luong"/>
      <sheetName val="Khoi luong mat"/>
      <sheetName val="Bang ke"/>
      <sheetName val="KLCL"/>
      <sheetName val="T.HopKL"/>
      <sheetName val="S.Luong"/>
      <sheetName val="PTCP2"/>
      <sheetName val="CPBVTC2"/>
      <sheetName val="D.Dap"/>
      <sheetName val="Q.Toan"/>
      <sheetName val="NCong"/>
      <sheetName val="Phan tich chi phi"/>
      <sheetName val="Chi phi nen theo BVTC"/>
      <sheetName val="CPTBVTC3"/>
      <sheetName val="nhan cong phu"/>
      <sheetName val="nhan cong Hung"/>
      <sheetName val="Nhan cong"/>
      <sheetName val="CCD2"/>
      <sheetName val="BCC"/>
      <sheetName val="Doi2"/>
      <sheetName val="Khoi luong nen theo BVTC"/>
      <sheetName val="116(300)"/>
      <sheetName val="116(200)"/>
      <sheetName val="116(150)"/>
      <sheetName val="372+132-181"/>
      <sheetName val="372+00-025-T"/>
      <sheetName val="371+920-1000-T"/>
      <sheetName val="371-340-386"/>
      <sheetName val="371+036-175"/>
      <sheetName val="371+920-1000-P"/>
      <sheetName val="371+650-800"/>
      <sheetName val="371+340-386"/>
      <sheetName val="371+00-150"/>
      <sheetName val="370+625-720"/>
      <sheetName val="370+402-550"/>
      <sheetName val="370+227-300"/>
      <sheetName val="370+00-10"/>
      <sheetName val="370+933-1000"/>
      <sheetName val="370+421-550"/>
      <sheetName val="370+246-280"/>
      <sheetName val="370+135-160"/>
      <sheetName val="369+700-730"/>
      <sheetName val="369+592-700"/>
      <sheetName val="369+400-542"/>
      <sheetName val="369+940-008"/>
      <sheetName val="369+800-908"/>
      <sheetName val="369+606-722"/>
      <sheetName val="369+411-526"/>
      <sheetName val="368+517-580"/>
      <sheetName val="368+822-900"/>
      <sheetName val="368+530-687"/>
      <sheetName val="368+00-25"/>
      <sheetName val="369+"/>
      <sheetName val="AC PC"/>
      <sheetName val="LT"/>
      <sheetName val="LP"/>
      <sheetName val="Dao-P"/>
      <sheetName val="AC66-436"/>
      <sheetName val="Dao-T"/>
      <sheetName val="VL"/>
      <sheetName val="CTXD"/>
      <sheetName val=".."/>
      <sheetName val="CTDN"/>
      <sheetName val="san vuon"/>
      <sheetName val="khu phu tro"/>
      <sheetName val="TH"/>
      <sheetName val="be tong"/>
      <sheetName val="Thep"/>
      <sheetName val="Tong hop thep"/>
      <sheetName val="Thuyet minh"/>
      <sheetName val="CQ-HQ"/>
      <sheetName val="Quang Tri"/>
      <sheetName val="TTHue"/>
      <sheetName val="Da Nang"/>
      <sheetName val="Quang Nam"/>
      <sheetName val="Quang Ngai"/>
      <sheetName val="TH DH-QN"/>
      <sheetName val="KP HD"/>
      <sheetName val="DB HD"/>
      <sheetName val="CT Duong"/>
      <sheetName val="Bia"/>
      <sheetName val="D.gia"/>
      <sheetName val="T.hop"/>
      <sheetName val="Khoan"/>
      <sheetName val="CtP.tro"/>
      <sheetName val="Nha moi"/>
      <sheetName val="NamBanThach"/>
      <sheetName val="KhoanDuong"/>
      <sheetName val="DeNghiDuong"/>
      <sheetName val="TT-BDH-B1"/>
      <sheetName val="TT-T.Tron So 2"/>
      <sheetName val="TT-Doi6-Dot-1"/>
      <sheetName val="ChietTinh"/>
      <sheetName val="Ct.Dam "/>
      <sheetName val="Ct.Duoi"/>
      <sheetName val="Ct.Tren"/>
      <sheetName val="CtVKdam"/>
      <sheetName val="asphal"/>
      <sheetName val="Gvua"/>
      <sheetName val="D.giaMay"/>
      <sheetName val="10000000"/>
      <sheetName val="C45A-BH"/>
      <sheetName val="C46A-BH"/>
      <sheetName val="C47A-BH"/>
      <sheetName val="C48A-BH"/>
      <sheetName val="S-53-1"/>
      <sheetName val="Phu luc"/>
      <sheetName val="Gia trÞ"/>
      <sheetName val="dutoan1"/>
      <sheetName val="Anhtoan"/>
      <sheetName val="dutoan2"/>
      <sheetName val="vat tu"/>
      <sheetName val="KH12"/>
      <sheetName val="CN12"/>
      <sheetName val="HD12"/>
      <sheetName val="KH1"/>
      <sheetName val="Sheet17"/>
      <sheetName val="DS them luong qui 4-2002"/>
      <sheetName val="Phuc loi 2-9-02"/>
      <sheetName val="PCLB-2002"/>
      <sheetName val="Thuong nhan dip 21-12-02"/>
      <sheetName val="Thuong dip nhan danh hieu AHL§"/>
      <sheetName val="Thang luong thu 13 nam 2002"/>
      <sheetName val="Luong SX# dip Tet Qui Mui(dong)"/>
      <sheetName val="Sheet13"/>
      <sheetName val="Sheet14"/>
      <sheetName val="Sheet15"/>
      <sheetName val="Sheet16"/>
      <sheetName val="Congty"/>
      <sheetName val="VPPN"/>
      <sheetName val="XN74"/>
      <sheetName val="XN54"/>
      <sheetName val="XN33"/>
      <sheetName val="NK96"/>
      <sheetName val="XL4Test5"/>
      <sheetName val="THCT"/>
      <sheetName val="cap cho cac DT"/>
      <sheetName val="Ung - hoan"/>
      <sheetName val="CP may"/>
      <sheetName val="SS"/>
      <sheetName val="NVL"/>
      <sheetName val="Thep "/>
      <sheetName val="Chi tiet Khoi luong"/>
      <sheetName val="TH khoi luong"/>
      <sheetName val="Chiet tinh vat lieu "/>
      <sheetName val="TH KL VL"/>
      <sheetName val="CT xa"/>
      <sheetName val="TLGC"/>
      <sheetName val="BL"/>
      <sheetName val="tscd"/>
      <sheetName val="KM"/>
      <sheetName val="KHOANMUC"/>
      <sheetName val="CPQL"/>
      <sheetName val="SANLUONG"/>
      <sheetName val="SSCP-SL"/>
      <sheetName val="CPSX"/>
      <sheetName val="KQKD"/>
      <sheetName val="CDSL (2)"/>
      <sheetName val="00000001"/>
      <sheetName val="00000002"/>
      <sheetName val="00000003"/>
      <sheetName val="00000004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phong"/>
      <sheetName val="Km0-Km1"/>
      <sheetName val="Km1-Km2"/>
      <sheetName val="BU CTPH"/>
      <sheetName val="CTPH"/>
      <sheetName val="BU tran3+360.22"/>
      <sheetName val="Tran3+360.22"/>
      <sheetName val="BU tran2+386.4"/>
      <sheetName val="Tran2+386.4"/>
      <sheetName val="Bu4-5"/>
      <sheetName val="DTcong 4-5"/>
      <sheetName val="BU3-4"/>
      <sheetName val="dtcong3-4"/>
      <sheetName val="bu2-3"/>
      <sheetName val="dtcong2-3"/>
      <sheetName val="Bu 1-2"/>
      <sheetName val="dtcong1-2"/>
      <sheetName val="bu0-1"/>
      <sheetName val="dtcong0-1"/>
      <sheetName val="KLc1"/>
      <sheetName val="klcong"/>
      <sheetName val="Bu 12-13"/>
      <sheetName val="DTcong 12-13"/>
      <sheetName val="BU13-13+"/>
      <sheetName val="DT cong13-13+"/>
      <sheetName val="BU- nhanh"/>
      <sheetName val="Bunh1-2"/>
      <sheetName val="dtcong nh1-2"/>
      <sheetName val="BUnh0-1"/>
      <sheetName val="dtcong nh0-1"/>
      <sheetName val="BU5-6"/>
      <sheetName val="DTcong5-6"/>
      <sheetName val="BU6-7"/>
      <sheetName val="DTcong6-7"/>
      <sheetName val="BU7-8"/>
      <sheetName val="DTcong7-8"/>
      <sheetName val="BU8-9"/>
      <sheetName val="DTcong8-9"/>
      <sheetName val="BU9-10"/>
      <sheetName val="DTcong9-10"/>
      <sheetName val="BU10-11"/>
      <sheetName val="DTcong10-11"/>
      <sheetName val="BU 11-12"/>
      <sheetName val="DTcong 11-12"/>
      <sheetName val="Mnh1-2+80"/>
      <sheetName val="Pr- CC"/>
      <sheetName val="Nnh1-2+80"/>
      <sheetName val="Mnh0-1"/>
      <sheetName val="Nnh0-1"/>
      <sheetName val="MD13-13+334"/>
      <sheetName val="ND13-13+334"/>
      <sheetName val="BU-TK"/>
      <sheetName val="MD12-13"/>
      <sheetName val="ND12-13"/>
      <sheetName val="MD11-12"/>
      <sheetName val="ND11-12"/>
      <sheetName val="MD10-11"/>
      <sheetName val="ND10-11"/>
      <sheetName val="MD9-10"/>
      <sheetName val="ND9-10"/>
      <sheetName val="MD8-9"/>
      <sheetName val="ND8-9"/>
      <sheetName val="MD7-8"/>
      <sheetName val="ND7-8"/>
      <sheetName val="MD6-7"/>
      <sheetName val="ND6-7"/>
      <sheetName val="MD5-6"/>
      <sheetName val="ND5-6"/>
      <sheetName val="MD4-5"/>
      <sheetName val="ND4-5"/>
      <sheetName val="MD 3-4"/>
      <sheetName val="ND 3-4"/>
      <sheetName val="MD2-3"/>
      <sheetName val="ND2-3"/>
      <sheetName val="MD 1-2"/>
      <sheetName val="ND 1-2"/>
      <sheetName val="MD 0-1"/>
      <sheetName val="ND 0-1"/>
      <sheetName val="km11-12"/>
      <sheetName val="km10-11"/>
      <sheetName val="KLN"/>
      <sheetName val="KL tong"/>
      <sheetName val="DTHH"/>
      <sheetName val="Bang1"/>
      <sheetName val="TAI TRONG"/>
      <sheetName val="NOI LUC"/>
      <sheetName val="TINH DUYET THTT CHINH"/>
      <sheetName val="TDUYET THTT PHU"/>
      <sheetName val="TINH DAO DONG VA DO VONG"/>
      <sheetName val="TINH NEO"/>
      <sheetName val="Phu luc HD"/>
      <sheetName val="Gia du thau"/>
      <sheetName val="PTDG"/>
      <sheetName val="Ca xe"/>
      <sheetName val="PTCT"/>
      <sheetName val="CDghino"/>
      <sheetName val="Tonghop"/>
      <sheetName val="TH (T1-6)"/>
      <sheetName val="ThueTB"/>
      <sheetName val="SCD5"/>
      <sheetName val=" NL"/>
      <sheetName val="CPVL-CPM"/>
      <sheetName val="PTVL"/>
      <sheetName val="CD1"/>
      <sheetName val=" NL (2)"/>
      <sheetName val="CDTHCT"/>
      <sheetName val="CDTHCT (3)"/>
      <sheetName val="cd viaK0-T6"/>
      <sheetName val="cdvia T6-Tc24"/>
      <sheetName val="cdvia Tc24-T46"/>
      <sheetName val="cdbtnL2ko-k0+361"/>
      <sheetName val="cd btnL2k0+361-T19"/>
      <sheetName val="01"/>
      <sheetName val="02"/>
      <sheetName val="03"/>
      <sheetName val="04"/>
      <sheetName val="05"/>
      <sheetName val="Sheet18"/>
      <sheetName val="Sheet19"/>
      <sheetName val="Sheet20"/>
      <sheetName val="DT"/>
      <sheetName val="THND"/>
      <sheetName val="THMD"/>
      <sheetName val="Phtro1"/>
      <sheetName val="DTKS1"/>
      <sheetName val="CT1m"/>
      <sheetName val="tc"/>
      <sheetName val="TDT"/>
      <sheetName val="xl"/>
      <sheetName val="NN"/>
      <sheetName val="Tralaivay"/>
      <sheetName val="TBTN"/>
      <sheetName val="CPTV"/>
      <sheetName val="PCCHAY"/>
      <sheetName val="dtks"/>
      <sheetName val="KL Tram Cty"/>
      <sheetName val="Gam may Cty"/>
      <sheetName val="KL tram KH"/>
      <sheetName val="Gam may KH"/>
      <sheetName val="Cach dien"/>
      <sheetName val="Mang tai"/>
      <sheetName val="KL DDK"/>
      <sheetName val="Mang tai DDK"/>
      <sheetName val="KL DDK0,4"/>
      <sheetName val="TT Ky thuat"/>
      <sheetName val="CT moi"/>
      <sheetName val="Tu dien"/>
      <sheetName val="May cat"/>
      <sheetName val="Dao Cly"/>
      <sheetName val="Dao Ptai"/>
      <sheetName val="Tu RMU"/>
      <sheetName val="C.set"/>
      <sheetName val="SI"/>
      <sheetName val="Sco Cap"/>
      <sheetName val="Sco TB"/>
      <sheetName val="TN tram"/>
      <sheetName val="TN C.set"/>
      <sheetName val="TN TD DDay"/>
      <sheetName val="Phan chung"/>
      <sheetName val="Dec31"/>
      <sheetName val="Jan2"/>
      <sheetName val="Jan3"/>
      <sheetName val="Jan4"/>
      <sheetName val="Jan6"/>
      <sheetName val="Jan7"/>
      <sheetName val="Jan8"/>
      <sheetName val="Jan9"/>
      <sheetName val="Jan10"/>
      <sheetName val="Jan11"/>
      <sheetName val="Jan13"/>
      <sheetName val="Jan14"/>
      <sheetName val="Jan15"/>
      <sheetName val="Jan16"/>
      <sheetName val="Jan17"/>
      <sheetName val="Jan18"/>
      <sheetName val="Jan20"/>
      <sheetName val="Jan21"/>
      <sheetName val="Jan22"/>
      <sheetName val="Jan23"/>
      <sheetName val="Jan24"/>
      <sheetName val="Jan25"/>
      <sheetName val="Jan27"/>
      <sheetName val="Jan28"/>
      <sheetName val="9"/>
      <sheetName val="10"/>
      <sheetName val="tong hop thanh toan thue"/>
      <sheetName val="bang ke nop thue"/>
      <sheetName val="Tonh hop chi phi"/>
      <sheetName val="BK chi phi"/>
      <sheetName val="KTra DS va thue GTGT"/>
      <sheetName val="Kiãøm tra DS thue GTGT"/>
      <sheetName val="XUAT(gia von)"/>
      <sheetName val="nhap"/>
      <sheetName val="Xuat (gia ban)"/>
      <sheetName val="Dchinh TH N-X-T"/>
      <sheetName val="Tong hop N-X-T"/>
      <sheetName val="thue TH"/>
      <sheetName val="tong hop 2001"/>
      <sheetName val="qUYET TOAN THUE"/>
      <sheetName val="N-X-T=L"/>
      <sheetName val="gvl"/>
      <sheetName val="Dc Dau"/>
      <sheetName val=" o to Hien 8"/>
      <sheetName val=" o to Hien9"/>
      <sheetName val=" o to Hien10"/>
      <sheetName val=" o to Hien11"/>
      <sheetName val=" o to Hien12)"/>
      <sheetName val=" o to Hien1"/>
      <sheetName val=" o to Hien2"/>
      <sheetName val=" o to Hien3"/>
      <sheetName val=" o to Hien4"/>
      <sheetName val=" o to Hien5"/>
      <sheetName val=" o to Phong 8"/>
      <sheetName val=" o to Phong9"/>
      <sheetName val=" o to Phong10"/>
      <sheetName val=" o to Phong11"/>
      <sheetName val=" o to Phong12)"/>
      <sheetName val=" o to Phong1"/>
      <sheetName val=" o to Phong2"/>
      <sheetName val=" o to Phong3"/>
      <sheetName val=" o to Phong4"/>
      <sheetName val=" o to Phong5"/>
      <sheetName val=" o to Dung 8 "/>
      <sheetName val=" D tt dau8"/>
      <sheetName val=" o to Dung 9"/>
      <sheetName val=" D9 tt dau"/>
      <sheetName val=" D10 tt dau"/>
      <sheetName val=" o to Dung 10"/>
      <sheetName val=" o to Dung 11"/>
      <sheetName val=" o to Dung 12)"/>
      <sheetName val=" o to Dung 1"/>
      <sheetName val=" o to Dung2"/>
      <sheetName val=" o to Dung3"/>
      <sheetName val=" o to Dung4"/>
      <sheetName val=" o totrongT10-12"/>
      <sheetName val=" o totrongT2"/>
      <sheetName val=" o totrungT10-12"/>
      <sheetName val=" o toMinhT10-12 "/>
      <sheetName val=" o toMinhT2"/>
      <sheetName val=" o toTrieuT10-12  "/>
      <sheetName val="Luong 8 SP"/>
      <sheetName val="Luong 9 SP "/>
      <sheetName val="Luong 10 SP "/>
      <sheetName val="Luong 11 SP "/>
      <sheetName val="Luong 12 SP"/>
      <sheetName val="Luong 1 SP1"/>
      <sheetName val="Luong 2 SP2"/>
      <sheetName val="Luong 3 SP3"/>
      <sheetName val="Luong 4 SP4"/>
      <sheetName val="Luong 4 SP5"/>
      <sheetName val="BTTTLT8"/>
      <sheetName val="BTTTLT9"/>
      <sheetName val="BTTTLT10"/>
      <sheetName val="BTTTLT11"/>
      <sheetName val="BTTTLT12"/>
      <sheetName val="BTTTLT1"/>
      <sheetName val="BTTTLT2"/>
      <sheetName val="BTTTLT3"/>
      <sheetName val="BTTTLT4"/>
      <sheetName val="BTTTLT5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TM"/>
      <sheetName val="BU-gian"/>
      <sheetName val="Bu-Ha"/>
      <sheetName val="PTVT"/>
      <sheetName val="Gia DAN"/>
      <sheetName val="Dan"/>
      <sheetName val="Cuoc"/>
      <sheetName val="Bugia"/>
      <sheetName val="KL57"/>
      <sheetName val="sent to"/>
      <sheetName val="phan tich DG"/>
      <sheetName val="gia vat lieu"/>
      <sheetName val="gia xe may"/>
      <sheetName val="gia nhan cong"/>
      <sheetName val="CHIT"/>
      <sheetName val="THXH"/>
      <sheetName val="BHXH"/>
      <sheetName val="Caodo"/>
      <sheetName val="Dat"/>
      <sheetName val="KL-CTTK"/>
      <sheetName val="BTH"/>
      <sheetName val="C.TIEU"/>
      <sheetName val="CPNLTT"/>
      <sheetName val="T.Luong"/>
      <sheetName val="NCTT"/>
      <sheetName val="QLDN"/>
      <sheetName val="641"/>
      <sheetName val="642"/>
      <sheetName val="T.HAO"/>
      <sheetName val="DT TUYEN"/>
      <sheetName val="DT GIA"/>
      <sheetName val="KHDT"/>
      <sheetName val="KHDT (2)"/>
      <sheetName val="SX-TT"/>
      <sheetName val="CL "/>
      <sheetName val="VTu"/>
      <sheetName val="LDTL"/>
      <sheetName val="KHao"/>
      <sheetName val="LNKD"/>
      <sheetName val="SK"/>
      <sheetName val="TNo"/>
      <sheetName val="CTTH"/>
      <sheetName val="VON"/>
      <sheetName val="VLD"/>
      <sheetName val="KQ (2)"/>
      <sheetName val="C47-QI-2003"/>
      <sheetName val="ytq1"/>
      <sheetName val="C48-QI-2003"/>
      <sheetName val="cap so lan 2"/>
      <sheetName val="cap so BHXH"/>
      <sheetName val="tru tien"/>
      <sheetName val="C45-2003"/>
      <sheetName val="C47-QII-2003"/>
      <sheetName val="C48-QII-2003"/>
      <sheetName val="yt q2"/>
      <sheetName val="all"/>
      <sheetName val="c45 t3"/>
      <sheetName val="c45 t6"/>
      <sheetName val="BHYT Q3.2003"/>
      <sheetName val="C45 t7"/>
      <sheetName val="C47-t07.2003"/>
      <sheetName val="C45 t8"/>
      <sheetName val="C47-t08.2003"/>
      <sheetName val="C45 t09"/>
      <sheetName val="C47-t09.2003"/>
      <sheetName val="C45T12"/>
      <sheetName val="C47 T12"/>
      <sheetName val="BHYT Q4-2003"/>
      <sheetName val="C47T11"/>
      <sheetName val="C45T11"/>
      <sheetName val="C45 T10"/>
      <sheetName val="C47-t10"/>
      <sheetName val="Q1-02"/>
      <sheetName val="Q2-02"/>
      <sheetName val="Q3-02"/>
      <sheetName val="CDTHU CHI T1"/>
      <sheetName val="THUCHI 2"/>
      <sheetName val="THU CHI3"/>
      <sheetName val="THU CHI 4"/>
      <sheetName val="THU CHI5"/>
      <sheetName val="THU CHI 6"/>
      <sheetName val="TU CHI 7"/>
      <sheetName val="THU CHI9"/>
      <sheetName val="THU CHI 8"/>
      <sheetName val="THU CHI 10"/>
      <sheetName val="THU CHI 11"/>
      <sheetName val="THU CHI 12"/>
      <sheetName val="Co quan TCT"/>
      <sheetName val="BOT"/>
      <sheetName val="BOT (PA chon)"/>
      <sheetName val="Yaly &amp; Ri Ninh"/>
      <sheetName val="Thuy dien Na Loi"/>
      <sheetName val="bang so sanh tong hop"/>
      <sheetName val="cong Q2"/>
      <sheetName val="_x0000_"/>
      <sheetName val="T.U luong Q1"/>
      <sheetName val="list"/>
      <sheetName val="NRC"/>
      <sheetName val="DG SOC"/>
      <sheetName val="DG HQ"/>
      <sheetName val="ENFALUX"/>
      <sheetName val="NHXP"/>
      <sheetName val="KGIAT"/>
      <sheetName val="KDR"/>
      <sheetName val="JAVEL"/>
      <sheetName val="vita"/>
      <sheetName val="TPXM"/>
      <sheetName val="XM"/>
      <sheetName val="Bot Giat C"/>
      <sheetName val="Bot Giat P "/>
      <sheetName val="TP"/>
      <sheetName val="BRTAICHE"/>
      <sheetName val="THBKEO"/>
      <sheetName val="PBBKEO"/>
      <sheetName val="THAY THUNG H"/>
      <sheetName val="BBKK"/>
      <sheetName val="thi nghiem"/>
      <sheetName val="CBQT"/>
      <sheetName val="Outlets"/>
      <sheetName val="PGs"/>
      <sheetName val="TK111"/>
      <sheetName val="TK112"/>
      <sheetName val="TK131"/>
      <sheetName val="TK1331"/>
      <sheetName val="TK136"/>
      <sheetName val="TK138"/>
      <sheetName val="TK141"/>
      <sheetName val="TK152"/>
      <sheetName val="TK153"/>
      <sheetName val="TK154"/>
      <sheetName val="TK211"/>
      <sheetName val="TK214"/>
      <sheetName val="TK311"/>
      <sheetName val="TK331"/>
      <sheetName val="TK3331"/>
      <sheetName val="TK3334"/>
      <sheetName val="TK334"/>
      <sheetName val="TK335"/>
      <sheetName val="TK336"/>
      <sheetName val="Tien ung"/>
      <sheetName val="phi luong3"/>
      <sheetName val="TH du toan "/>
      <sheetName val="Du toan "/>
      <sheetName val="C.Tinh"/>
      <sheetName val="TK_cap"/>
      <sheetName val="Ke"/>
      <sheetName val="KLTong hop"/>
      <sheetName val="Lan can"/>
      <sheetName val="Ranh doc (2)"/>
      <sheetName val="Ranh doc"/>
      <sheetName val="Coc tieu"/>
      <sheetName val="Bien bao"/>
      <sheetName val="Nan tuyen"/>
      <sheetName val="Lan 1"/>
      <sheetName val="Lan  2"/>
      <sheetName val="Lan 3"/>
      <sheetName val="Gia tri"/>
      <sheetName val="Lan 5"/>
      <sheetName val="Tong Thu"/>
      <sheetName val="Tong Chi"/>
      <sheetName val="Truong hoc"/>
      <sheetName val="Cty CP"/>
      <sheetName val="G.thau 3B"/>
      <sheetName val="T.Hop Thu-chi"/>
      <sheetName val="Quyet toan"/>
      <sheetName val="Thu hoi"/>
      <sheetName val="Lai vay"/>
      <sheetName val="Tien vay"/>
      <sheetName val="Cong no"/>
      <sheetName val="Cop pha"/>
      <sheetName val="20000000"/>
      <sheetName val="HTSD6LD"/>
      <sheetName val="HTSDDNN"/>
      <sheetName val="HTSDKT"/>
      <sheetName val="BD"/>
      <sheetName val="HTNT"/>
      <sheetName val="CHART"/>
      <sheetName val="HTDT"/>
      <sheetName val="HTSDD"/>
      <sheetName val="TO - SP"/>
      <sheetName val="2007"/>
      <sheetName val="Purchase Order"/>
      <sheetName val="Customize Your Purchase Order"/>
    </sheetNames>
    <definedNames>
      <definedName name="DataFilter"/>
      <definedName name="DataSort"/>
      <definedName name="GoBack" sheetId="1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 refreshError="1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 refreshError="1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allSamp"/>
      <sheetName val="Check_Spell"/>
      <sheetName val="Procedures"/>
      <sheetName val="Targeted Testing-1"/>
      <sheetName val="Non-Statistical Sampling-1"/>
      <sheetName val="Accept Reject-1"/>
      <sheetName val="Targeted Testing"/>
      <sheetName val="Non-Statistical Sampling"/>
      <sheetName val="Accept Reject"/>
      <sheetName val="AR Drop Downs"/>
      <sheetName val="ARLU"/>
      <sheetName val="Instructions"/>
      <sheetName val="First Sample Results"/>
      <sheetName val="DropDown"/>
      <sheetName val="Currency"/>
      <sheetName val="Addition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AR5" t="b">
            <v>0</v>
          </cell>
        </row>
        <row r="6">
          <cell r="AR6" t="b">
            <v>0</v>
          </cell>
        </row>
        <row r="13">
          <cell r="AJ13">
            <v>0</v>
          </cell>
        </row>
        <row r="15">
          <cell r="AK15" t="str">
            <v/>
          </cell>
        </row>
        <row r="20">
          <cell r="Y20" t="str">
            <v/>
          </cell>
        </row>
      </sheetData>
      <sheetData sheetId="8"/>
      <sheetData sheetId="9">
        <row r="5">
          <cell r="C5">
            <v>0</v>
          </cell>
          <cell r="E5">
            <v>0</v>
          </cell>
          <cell r="G5">
            <v>0</v>
          </cell>
          <cell r="I5">
            <v>0</v>
          </cell>
          <cell r="K5">
            <v>0</v>
          </cell>
        </row>
        <row r="6">
          <cell r="C6">
            <v>0</v>
          </cell>
          <cell r="E6" t="str">
            <v>Yes</v>
          </cell>
          <cell r="G6" t="str">
            <v>Haphazard</v>
          </cell>
          <cell r="I6" t="str">
            <v>&gt;= 200</v>
          </cell>
          <cell r="K6">
            <v>0</v>
          </cell>
        </row>
        <row r="7">
          <cell r="C7">
            <v>1</v>
          </cell>
          <cell r="E7" t="str">
            <v>No</v>
          </cell>
          <cell r="G7" t="str">
            <v>Random</v>
          </cell>
          <cell r="I7" t="str">
            <v>100 - 199</v>
          </cell>
          <cell r="K7">
            <v>1</v>
          </cell>
        </row>
        <row r="8">
          <cell r="C8">
            <v>2</v>
          </cell>
          <cell r="E8" t="str">
            <v>N/A</v>
          </cell>
          <cell r="I8" t="str">
            <v>50 - 99</v>
          </cell>
          <cell r="K8">
            <v>2</v>
          </cell>
        </row>
        <row r="9">
          <cell r="I9" t="str">
            <v>20 - 49</v>
          </cell>
          <cell r="K9">
            <v>3</v>
          </cell>
        </row>
        <row r="10">
          <cell r="I10" t="str">
            <v>&lt; 20</v>
          </cell>
          <cell r="K10">
            <v>4</v>
          </cell>
        </row>
        <row r="11">
          <cell r="K11">
            <v>5</v>
          </cell>
        </row>
        <row r="12">
          <cell r="K12">
            <v>6</v>
          </cell>
        </row>
        <row r="13">
          <cell r="K13">
            <v>7</v>
          </cell>
        </row>
        <row r="14">
          <cell r="K14">
            <v>8</v>
          </cell>
        </row>
        <row r="15">
          <cell r="K15">
            <v>9</v>
          </cell>
        </row>
        <row r="16">
          <cell r="K16">
            <v>10</v>
          </cell>
        </row>
        <row r="17">
          <cell r="K17">
            <v>11</v>
          </cell>
        </row>
        <row r="18">
          <cell r="K18">
            <v>12</v>
          </cell>
        </row>
        <row r="19">
          <cell r="K19">
            <v>13</v>
          </cell>
        </row>
        <row r="20">
          <cell r="K20">
            <v>14</v>
          </cell>
        </row>
        <row r="21">
          <cell r="K21">
            <v>15</v>
          </cell>
        </row>
        <row r="22">
          <cell r="K22">
            <v>16</v>
          </cell>
        </row>
        <row r="23">
          <cell r="K23">
            <v>17</v>
          </cell>
        </row>
        <row r="24">
          <cell r="K24">
            <v>18</v>
          </cell>
        </row>
        <row r="25">
          <cell r="K25">
            <v>19</v>
          </cell>
        </row>
        <row r="26">
          <cell r="K26">
            <v>20</v>
          </cell>
        </row>
        <row r="27">
          <cell r="K27" t="str">
            <v>&gt;20</v>
          </cell>
        </row>
      </sheetData>
      <sheetData sheetId="10"/>
      <sheetData sheetId="11"/>
      <sheetData sheetId="12"/>
      <sheetData sheetId="13">
        <row r="1">
          <cell r="B1" t="str">
            <v>?</v>
          </cell>
          <cell r="D1" t="str">
            <v>?</v>
          </cell>
          <cell r="H1" t="str">
            <v>Ratio Estimation</v>
          </cell>
        </row>
        <row r="2">
          <cell r="B2" t="str">
            <v>Low</v>
          </cell>
          <cell r="D2" t="str">
            <v>Haphazard</v>
          </cell>
          <cell r="H2" t="str">
            <v>Difference Estimation</v>
          </cell>
        </row>
        <row r="3">
          <cell r="B3" t="str">
            <v>Moderate</v>
          </cell>
          <cell r="D3" t="str">
            <v>Random</v>
          </cell>
        </row>
        <row r="4">
          <cell r="B4" t="str">
            <v>High</v>
          </cell>
          <cell r="D4" t="str">
            <v>Systematic</v>
          </cell>
        </row>
      </sheetData>
      <sheetData sheetId="14">
        <row r="3">
          <cell r="C3" t="str">
            <v>US$</v>
          </cell>
        </row>
        <row r="9">
          <cell r="B9" t="str">
            <v>Currency?</v>
          </cell>
        </row>
        <row r="10">
          <cell r="B10" t="str">
            <v>AUS$</v>
          </cell>
        </row>
        <row r="11">
          <cell r="B11" t="str">
            <v>CAN$</v>
          </cell>
        </row>
        <row r="12">
          <cell r="B12" t="str">
            <v>Euro</v>
          </cell>
        </row>
        <row r="13">
          <cell r="B13" t="str">
            <v>Pound</v>
          </cell>
        </row>
        <row r="14">
          <cell r="B14" t="str">
            <v>US$</v>
          </cell>
        </row>
        <row r="15">
          <cell r="B15" t="str">
            <v>Yen</v>
          </cell>
        </row>
        <row r="16">
          <cell r="B16" t="str">
            <v>Colon</v>
          </cell>
        </row>
        <row r="17">
          <cell r="B17" t="str">
            <v>Dong</v>
          </cell>
        </row>
        <row r="18">
          <cell r="B18" t="str">
            <v>Franc</v>
          </cell>
        </row>
        <row r="19">
          <cell r="B19" t="str">
            <v>Kip</v>
          </cell>
        </row>
        <row r="20">
          <cell r="B20" t="str">
            <v>Kroner</v>
          </cell>
        </row>
        <row r="21">
          <cell r="B21" t="str">
            <v>Lira</v>
          </cell>
        </row>
        <row r="22">
          <cell r="B22" t="str">
            <v>Naira</v>
          </cell>
        </row>
        <row r="23">
          <cell r="B23" t="str">
            <v>Reais</v>
          </cell>
        </row>
        <row r="24">
          <cell r="B24" t="str">
            <v>Rubles</v>
          </cell>
        </row>
        <row r="25">
          <cell r="B25" t="str">
            <v>Rupee</v>
          </cell>
        </row>
        <row r="26">
          <cell r="B26" t="str">
            <v>Sequel</v>
          </cell>
        </row>
        <row r="27">
          <cell r="B27" t="str">
            <v>Thai</v>
          </cell>
        </row>
        <row r="28">
          <cell r="B28" t="str">
            <v>Tugrik</v>
          </cell>
        </row>
        <row r="29">
          <cell r="B29" t="str">
            <v>Won</v>
          </cell>
        </row>
        <row r="30">
          <cell r="B30" t="str">
            <v>Yuan</v>
          </cell>
        </row>
        <row r="31">
          <cell r="B31" t="str">
            <v>Other</v>
          </cell>
        </row>
      </sheetData>
      <sheetData sheetId="15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329 Guidance"/>
      <sheetName val="Overview"/>
      <sheetName val="Drop Down"/>
      <sheetName val="Template Calculation Sheet"/>
      <sheetName val="Guide Card"/>
      <sheetName val="Using this Template"/>
      <sheetName val="Analytics Summary"/>
      <sheetName val="Delete Analytic"/>
      <sheetName val="TB-สูตร"/>
      <sheetName val="ค่าแรง"/>
      <sheetName val="Asia Pacific YTD"/>
      <sheetName val="รายชื่อ"/>
    </sheetNames>
    <sheetDataSet>
      <sheetData sheetId="0"/>
      <sheetData sheetId="1"/>
      <sheetData sheetId="2">
        <row r="2">
          <cell r="A2" t="str">
            <v>Type of analytic…</v>
          </cell>
          <cell r="B2" t="str">
            <v>Level of evidence…</v>
          </cell>
        </row>
        <row r="3">
          <cell r="A3" t="str">
            <v>Trend analysis</v>
          </cell>
          <cell r="B3" t="str">
            <v>High evidence</v>
          </cell>
        </row>
        <row r="4">
          <cell r="A4" t="str">
            <v>Ratio analysis</v>
          </cell>
          <cell r="B4" t="str">
            <v>Moderate evidence</v>
          </cell>
        </row>
        <row r="5">
          <cell r="A5" t="str">
            <v>Reasonableness test</v>
          </cell>
          <cell r="B5" t="str">
            <v>Low evidence</v>
          </cell>
        </row>
        <row r="6">
          <cell r="A6" t="str">
            <v>Regression analytics</v>
          </cell>
        </row>
        <row r="7">
          <cell r="A7" t="str">
            <v>Scanning analytics</v>
          </cell>
        </row>
      </sheetData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brary Procedures"/>
      <sheetName val="Planning meeting"/>
    </sheetNames>
    <sheetDataSet>
      <sheetData sheetId="0">
        <row r="113">
          <cell r="L113" t="b">
            <v>0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brary Procedures"/>
      <sheetName val="Leases"/>
      <sheetName val="Test finance lease"/>
      <sheetName val="Calculation Audi Q5 VAT"/>
      <sheetName val="Classify by client"/>
      <sheetName val="Calculation Audi Q5"/>
      <sheetName val="Scoping"/>
    </sheetNames>
    <sheetDataSet>
      <sheetData sheetId="0">
        <row r="14">
          <cell r="K14" t="b">
            <v>1</v>
          </cell>
        </row>
        <row r="15">
          <cell r="K15" t="b">
            <v>0</v>
          </cell>
        </row>
        <row r="16">
          <cell r="K16" t="b">
            <v>0</v>
          </cell>
        </row>
        <row r="17">
          <cell r="K17" t="b">
            <v>0</v>
          </cell>
        </row>
        <row r="18">
          <cell r="K18" t="b">
            <v>0</v>
          </cell>
        </row>
        <row r="22">
          <cell r="K22" t="b">
            <v>0</v>
          </cell>
        </row>
        <row r="31">
          <cell r="K31" t="b">
            <v>0</v>
          </cell>
        </row>
        <row r="32">
          <cell r="K32" t="b">
            <v>0</v>
          </cell>
        </row>
        <row r="33">
          <cell r="K33" t="b">
            <v>1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Workdone"/>
      <sheetName val="Intercompany Confirmation Log"/>
      <sheetName val="Menu Master"/>
      <sheetName val="Targeted Testing Master"/>
      <sheetName val="Non-Statistical Sampling Master"/>
      <sheetName val="Accept Reject Master"/>
      <sheetName val="AR Confirmation Log Master"/>
      <sheetName val="Fixed Asset Additions Master"/>
      <sheetName val="Fixed Asset Disposals Master"/>
      <sheetName val="Unrecord Liab - Pd Inv Master"/>
      <sheetName val="Unrecord Liab - Unpd Inv Master"/>
      <sheetName val="Testing Detail Master"/>
      <sheetName val="First Sample Results Master"/>
      <sheetName val="Global Data"/>
      <sheetName val="Agree Detail"/>
      <sheetName val="AM.DUE FROM TKC"/>
      <sheetName val="AR-RELATED TKS"/>
      <sheetName val="AR-RELATED TKS -ADJ.EX RATE"/>
      <sheetName val="AMT DUE TO TKC"/>
      <sheetName val="AP-RELATED TKS"/>
      <sheetName val="Test Translation"/>
      <sheetName val="BOT Dec 10"/>
      <sheetName val="NTFS"/>
      <sheetName val="ke5z-cost ที่ยกเว้น"/>
      <sheetName val="Library procedures"/>
      <sheetName val="P&amp;L"/>
      <sheetName val="TB-2001-Apr'01"/>
    </sheetNames>
    <sheetDataSet>
      <sheetData sheetId="0"/>
      <sheetData sheetId="1">
        <row r="32">
          <cell r="C32">
            <v>3205634.42</v>
          </cell>
        </row>
      </sheetData>
      <sheetData sheetId="2"/>
      <sheetData sheetId="3"/>
      <sheetData sheetId="4"/>
      <sheetData sheetId="5">
        <row r="50">
          <cell r="C50" t="str">
            <v xml:space="preserve">   ?</v>
          </cell>
        </row>
        <row r="51">
          <cell r="C51" t="str">
            <v>Low</v>
          </cell>
        </row>
        <row r="52">
          <cell r="C52" t="str">
            <v>Moderate</v>
          </cell>
        </row>
        <row r="53">
          <cell r="C53" t="str">
            <v>High</v>
          </cell>
        </row>
        <row r="63">
          <cell r="C63">
            <v>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brary Procedures "/>
      <sheetName val="Agree detailed listing"/>
      <sheetName val="Summary Testing"/>
      <sheetName val="Targeted Testing-27519"/>
      <sheetName val="Non-Statistical Sampling-27519"/>
      <sheetName val="Results- 27519"/>
      <sheetName val="27519-01"/>
      <sheetName val="27519-02"/>
      <sheetName val="27519-10"/>
      <sheetName val="27519-20"/>
      <sheetName val="Accept Reject-28110"/>
      <sheetName val="Results- 28110"/>
      <sheetName val="Serverance pay"/>
      <sheetName val="Accept Reject-28120"/>
      <sheetName val="Results- 28120"/>
      <sheetName val="Vacation leave report"/>
      <sheetName val="Results- 28111-12"/>
      <sheetName val="Results- VAT reconcile"/>
      <sheetName val="GL 1691101"/>
      <sheetName val="Results- 27511"/>
      <sheetName val="Detailed Listing&gt;&gt;"/>
      <sheetName val="28110"/>
      <sheetName val="GL 28111-12"/>
      <sheetName val="28112"/>
      <sheetName val="28111"/>
      <sheetName val="2751302"/>
      <sheetName val="28120"/>
      <sheetName val="27511"/>
      <sheetName val="27512"/>
      <sheetName val="TB 31.12.2014"/>
      <sheetName val="ToD Template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45">
          <cell r="T45">
            <v>0</v>
          </cell>
        </row>
        <row r="85">
          <cell r="C85">
            <v>0</v>
          </cell>
        </row>
        <row r="87">
          <cell r="C87">
            <v>0</v>
          </cell>
        </row>
      </sheetData>
      <sheetData sheetId="36"/>
      <sheetData sheetId="37"/>
      <sheetData sheetId="3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Menu Master"/>
      <sheetName val="Targeted Testing Master"/>
      <sheetName val="Non-Statistical Sampling Master"/>
      <sheetName val="Suppl Non-Stat Sample Master"/>
      <sheetName val="Accept Reject Master"/>
      <sheetName val="AR Confirmation Log Master"/>
      <sheetName val="Fixed Asset Additions Master"/>
      <sheetName val="Fixed Asset Disposals Master"/>
      <sheetName val="Unrecord Liab - Pd Inv Master"/>
      <sheetName val="Unrecord Liab - Unpd Inv Master"/>
      <sheetName val="Testing Detail Master"/>
      <sheetName val="First Sample Results Master"/>
      <sheetName val="Global Data"/>
      <sheetName val="Procedures"/>
      <sheetName val="Agree Details"/>
      <sheetName val="Workdone"/>
      <sheetName val="Intercompany Confirmation Log"/>
      <sheetName val="Test Translation"/>
      <sheetName val="FS view Export"/>
      <sheetName val="Dividend2011"/>
      <sheetName val="&gt;&gt;&gt;"/>
      <sheetName val="Lead"/>
      <sheetName val="GAINLOSS"/>
      <sheetName val="AR-RELATED TKS"/>
      <sheetName val="AR-RELATED TKS-ADJ.RATE"/>
      <sheetName val="AR-RELATED TKSJ"/>
      <sheetName val="AP-RELATED TKS"/>
      <sheetName val="TKS.GROUP.11"/>
      <sheetName val="TKS.JAPAN.11"/>
      <sheetName val="TOTAL-TKS"/>
      <sheetName val="JAN-DEC.11"/>
      <sheetName val="dtct cong"/>
      <sheetName val="tra-vat-lie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92">
          <cell r="B92" t="str">
            <v xml:space="preserve">   ?</v>
          </cell>
        </row>
        <row r="93">
          <cell r="B93" t="str">
            <v>Low</v>
          </cell>
        </row>
        <row r="94">
          <cell r="B94" t="str">
            <v>Moderate</v>
          </cell>
        </row>
        <row r="95">
          <cell r="B95" t="str">
            <v>High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44"/>
  <sheetViews>
    <sheetView tabSelected="1" zoomScaleNormal="100" workbookViewId="0">
      <selection activeCell="N10" sqref="N10"/>
    </sheetView>
  </sheetViews>
  <sheetFormatPr defaultColWidth="0.7109375" defaultRowHeight="16.5" customHeight="1" x14ac:dyDescent="0.25"/>
  <cols>
    <col min="1" max="1" width="1.7109375" style="30" customWidth="1"/>
    <col min="2" max="2" width="30.85546875" style="30" customWidth="1"/>
    <col min="3" max="3" width="5.7109375" style="45" customWidth="1"/>
    <col min="4" max="4" width="0.5703125" style="30" customWidth="1"/>
    <col min="5" max="5" width="12.28515625" style="222" customWidth="1"/>
    <col min="6" max="6" width="0.5703125" style="42" customWidth="1"/>
    <col min="7" max="7" width="12.28515625" style="222" customWidth="1"/>
    <col min="8" max="8" width="0.5703125" style="42" customWidth="1"/>
    <col min="9" max="9" width="12.28515625" style="42" customWidth="1"/>
    <col min="10" max="10" width="0.5703125" style="42" customWidth="1"/>
    <col min="11" max="11" width="12.28515625" style="42" customWidth="1"/>
    <col min="12" max="82" width="9.140625" style="30" customWidth="1"/>
    <col min="83" max="83" width="1.7109375" style="30" customWidth="1"/>
    <col min="84" max="84" width="28.42578125" style="30" customWidth="1"/>
    <col min="85" max="85" width="5.42578125" style="30" customWidth="1"/>
    <col min="86" max="16384" width="0.7109375" style="30"/>
  </cols>
  <sheetData>
    <row r="1" spans="1:11" ht="16.5" customHeight="1" x14ac:dyDescent="0.25">
      <c r="A1" s="7" t="s">
        <v>92</v>
      </c>
      <c r="B1" s="7"/>
      <c r="C1" s="7"/>
      <c r="D1" s="7"/>
    </row>
    <row r="2" spans="1:11" ht="16.5" customHeight="1" x14ac:dyDescent="0.25">
      <c r="A2" s="7" t="s">
        <v>0</v>
      </c>
      <c r="B2" s="7"/>
      <c r="C2" s="7"/>
      <c r="D2" s="7"/>
    </row>
    <row r="3" spans="1:11" ht="16.5" customHeight="1" x14ac:dyDescent="0.25">
      <c r="A3" s="8" t="s">
        <v>169</v>
      </c>
      <c r="B3" s="8"/>
      <c r="C3" s="8"/>
      <c r="D3" s="8"/>
      <c r="E3" s="223"/>
      <c r="F3" s="86"/>
      <c r="G3" s="223"/>
      <c r="H3" s="86"/>
      <c r="I3" s="86"/>
      <c r="J3" s="86"/>
      <c r="K3" s="86"/>
    </row>
    <row r="4" spans="1:11" ht="16.5" customHeight="1" x14ac:dyDescent="0.25">
      <c r="A4" s="15"/>
      <c r="B4" s="15"/>
      <c r="C4" s="15"/>
      <c r="D4" s="15"/>
      <c r="E4" s="224"/>
      <c r="F4" s="63"/>
      <c r="G4" s="224"/>
      <c r="H4" s="63"/>
      <c r="I4" s="63"/>
      <c r="J4" s="63"/>
      <c r="K4" s="63"/>
    </row>
    <row r="6" spans="1:11" ht="16.5" customHeight="1" x14ac:dyDescent="0.25">
      <c r="E6" s="248" t="s">
        <v>1</v>
      </c>
      <c r="F6" s="248"/>
      <c r="G6" s="248"/>
      <c r="H6" s="205"/>
      <c r="I6" s="246" t="s">
        <v>2</v>
      </c>
      <c r="J6" s="246"/>
      <c r="K6" s="246"/>
    </row>
    <row r="7" spans="1:11" ht="16.5" customHeight="1" x14ac:dyDescent="0.25">
      <c r="C7" s="31"/>
      <c r="E7" s="247" t="s">
        <v>68</v>
      </c>
      <c r="F7" s="247"/>
      <c r="G7" s="247"/>
      <c r="H7" s="204"/>
      <c r="I7" s="247" t="s">
        <v>68</v>
      </c>
      <c r="J7" s="247"/>
      <c r="K7" s="247"/>
    </row>
    <row r="8" spans="1:11" ht="16.5" customHeight="1" x14ac:dyDescent="0.25">
      <c r="C8" s="31"/>
      <c r="E8" s="206" t="s">
        <v>70</v>
      </c>
      <c r="F8" s="206"/>
      <c r="G8" s="206" t="s">
        <v>71</v>
      </c>
      <c r="H8" s="206"/>
      <c r="I8" s="206" t="s">
        <v>70</v>
      </c>
      <c r="J8" s="206"/>
      <c r="K8" s="206" t="s">
        <v>71</v>
      </c>
    </row>
    <row r="9" spans="1:11" ht="16.5" customHeight="1" x14ac:dyDescent="0.25">
      <c r="C9" s="31"/>
      <c r="E9" s="206" t="s">
        <v>170</v>
      </c>
      <c r="F9" s="206"/>
      <c r="G9" s="206" t="s">
        <v>3</v>
      </c>
      <c r="H9" s="206"/>
      <c r="I9" s="206" t="s">
        <v>170</v>
      </c>
      <c r="J9" s="206"/>
      <c r="K9" s="206" t="s">
        <v>3</v>
      </c>
    </row>
    <row r="10" spans="1:11" ht="16.5" customHeight="1" x14ac:dyDescent="0.25">
      <c r="C10" s="31"/>
      <c r="E10" s="206" t="s">
        <v>126</v>
      </c>
      <c r="F10" s="84"/>
      <c r="G10" s="206" t="s">
        <v>85</v>
      </c>
      <c r="H10" s="84"/>
      <c r="I10" s="206" t="s">
        <v>126</v>
      </c>
      <c r="J10" s="84"/>
      <c r="K10" s="206" t="s">
        <v>85</v>
      </c>
    </row>
    <row r="11" spans="1:11" ht="16.5" customHeight="1" x14ac:dyDescent="0.25">
      <c r="C11" s="33" t="s">
        <v>4</v>
      </c>
      <c r="E11" s="208" t="s">
        <v>5</v>
      </c>
      <c r="F11" s="84"/>
      <c r="G11" s="208" t="s">
        <v>5</v>
      </c>
      <c r="H11" s="84"/>
      <c r="I11" s="208" t="s">
        <v>5</v>
      </c>
      <c r="J11" s="84"/>
      <c r="K11" s="208" t="s">
        <v>5</v>
      </c>
    </row>
    <row r="12" spans="1:11" ht="16.5" customHeight="1" x14ac:dyDescent="0.25">
      <c r="A12" s="7" t="s">
        <v>6</v>
      </c>
      <c r="B12" s="7"/>
      <c r="C12" s="7"/>
      <c r="D12" s="7"/>
      <c r="E12" s="225"/>
      <c r="I12" s="225"/>
    </row>
    <row r="13" spans="1:11" ht="16.5" customHeight="1" x14ac:dyDescent="0.25">
      <c r="A13" s="7"/>
      <c r="B13" s="7"/>
      <c r="C13" s="7"/>
      <c r="D13" s="7"/>
      <c r="E13" s="225"/>
      <c r="I13" s="225"/>
    </row>
    <row r="14" spans="1:11" ht="16.5" customHeight="1" x14ac:dyDescent="0.25">
      <c r="A14" s="7" t="s">
        <v>7</v>
      </c>
      <c r="B14" s="7"/>
      <c r="C14" s="7"/>
      <c r="D14" s="7"/>
      <c r="E14" s="225"/>
      <c r="I14" s="225"/>
    </row>
    <row r="15" spans="1:11" ht="16.5" customHeight="1" x14ac:dyDescent="0.25">
      <c r="A15" s="7"/>
      <c r="B15" s="7"/>
      <c r="E15" s="225"/>
      <c r="I15" s="225"/>
    </row>
    <row r="16" spans="1:11" ht="16.5" customHeight="1" x14ac:dyDescent="0.25">
      <c r="A16" s="30" t="s">
        <v>8</v>
      </c>
      <c r="E16" s="46">
        <v>198142820</v>
      </c>
      <c r="F16" s="47"/>
      <c r="G16" s="226">
        <v>14089326</v>
      </c>
      <c r="H16" s="47"/>
      <c r="I16" s="46">
        <v>196526158</v>
      </c>
      <c r="J16" s="47"/>
      <c r="K16" s="226">
        <v>13658509</v>
      </c>
    </row>
    <row r="17" spans="1:11" ht="16.5" customHeight="1" x14ac:dyDescent="0.25">
      <c r="A17" s="30" t="s">
        <v>9</v>
      </c>
      <c r="C17" s="45">
        <v>7</v>
      </c>
      <c r="E17" s="46">
        <v>164629269</v>
      </c>
      <c r="F17" s="47"/>
      <c r="G17" s="226">
        <v>125633668</v>
      </c>
      <c r="H17" s="47"/>
      <c r="I17" s="46">
        <v>164595140</v>
      </c>
      <c r="J17" s="47"/>
      <c r="K17" s="226">
        <v>125628693</v>
      </c>
    </row>
    <row r="18" spans="1:11" ht="16.5" customHeight="1" x14ac:dyDescent="0.25">
      <c r="A18" s="30" t="s">
        <v>194</v>
      </c>
      <c r="C18" s="45">
        <v>8</v>
      </c>
      <c r="E18" s="46">
        <v>214439247</v>
      </c>
      <c r="F18" s="47"/>
      <c r="G18" s="226">
        <v>403287825</v>
      </c>
      <c r="H18" s="47"/>
      <c r="I18" s="46">
        <v>214320318</v>
      </c>
      <c r="J18" s="47"/>
      <c r="K18" s="226">
        <v>403116726</v>
      </c>
    </row>
    <row r="19" spans="1:11" ht="16.5" customHeight="1" x14ac:dyDescent="0.25">
      <c r="A19" s="30" t="s">
        <v>11</v>
      </c>
      <c r="E19" s="51">
        <v>9608407</v>
      </c>
      <c r="F19" s="12"/>
      <c r="G19" s="227">
        <v>9549476</v>
      </c>
      <c r="H19" s="12"/>
      <c r="I19" s="51">
        <v>9298610</v>
      </c>
      <c r="J19" s="12"/>
      <c r="K19" s="227">
        <v>9030076</v>
      </c>
    </row>
    <row r="20" spans="1:11" ht="16.5" customHeight="1" x14ac:dyDescent="0.25">
      <c r="E20" s="228"/>
      <c r="F20" s="12"/>
      <c r="G20" s="229"/>
      <c r="H20" s="12"/>
      <c r="I20" s="228"/>
      <c r="J20" s="12"/>
      <c r="K20" s="12"/>
    </row>
    <row r="21" spans="1:11" ht="16.5" customHeight="1" x14ac:dyDescent="0.25">
      <c r="A21" s="7" t="s">
        <v>12</v>
      </c>
      <c r="E21" s="1">
        <f>SUM(E16:E20)</f>
        <v>586819743</v>
      </c>
      <c r="F21" s="47"/>
      <c r="G21" s="2">
        <f>SUM(G16:G20)</f>
        <v>552560295</v>
      </c>
      <c r="H21" s="47"/>
      <c r="I21" s="1">
        <f>SUM(I16:I20)</f>
        <v>584740226</v>
      </c>
      <c r="J21" s="47"/>
      <c r="K21" s="2">
        <f>SUM(K16:K20)</f>
        <v>551434004</v>
      </c>
    </row>
    <row r="22" spans="1:11" ht="16.5" customHeight="1" x14ac:dyDescent="0.25">
      <c r="E22" s="230"/>
      <c r="F22" s="47"/>
      <c r="G22" s="231"/>
      <c r="H22" s="47"/>
      <c r="I22" s="230"/>
      <c r="J22" s="47"/>
      <c r="K22" s="47"/>
    </row>
    <row r="23" spans="1:11" ht="16.5" customHeight="1" x14ac:dyDescent="0.25">
      <c r="A23" s="7" t="s">
        <v>13</v>
      </c>
      <c r="B23" s="7"/>
      <c r="E23" s="230"/>
      <c r="F23" s="47"/>
      <c r="G23" s="231"/>
      <c r="H23" s="47"/>
      <c r="I23" s="230"/>
      <c r="J23" s="47"/>
      <c r="K23" s="47"/>
    </row>
    <row r="24" spans="1:11" ht="16.5" customHeight="1" x14ac:dyDescent="0.25">
      <c r="A24" s="7"/>
      <c r="B24" s="7"/>
      <c r="E24" s="230"/>
      <c r="F24" s="47"/>
      <c r="G24" s="231"/>
      <c r="H24" s="47"/>
      <c r="I24" s="230"/>
      <c r="J24" s="47"/>
      <c r="K24" s="47"/>
    </row>
    <row r="25" spans="1:11" ht="16.5" customHeight="1" x14ac:dyDescent="0.25">
      <c r="A25" s="30" t="s">
        <v>89</v>
      </c>
      <c r="E25" s="46">
        <v>6783700</v>
      </c>
      <c r="F25" s="231"/>
      <c r="G25" s="226">
        <v>6783700</v>
      </c>
      <c r="H25" s="231"/>
      <c r="I25" s="232">
        <v>1783700</v>
      </c>
      <c r="J25" s="231"/>
      <c r="K25" s="226">
        <v>1783700</v>
      </c>
    </row>
    <row r="26" spans="1:11" ht="16.5" customHeight="1" x14ac:dyDescent="0.25">
      <c r="A26" s="30" t="s">
        <v>123</v>
      </c>
      <c r="E26" s="46">
        <v>0</v>
      </c>
      <c r="F26" s="231"/>
      <c r="G26" s="226">
        <v>0</v>
      </c>
      <c r="H26" s="231"/>
      <c r="I26" s="232">
        <v>7369971</v>
      </c>
      <c r="J26" s="231"/>
      <c r="K26" s="226">
        <v>7369971</v>
      </c>
    </row>
    <row r="27" spans="1:11" ht="16.5" customHeight="1" x14ac:dyDescent="0.25">
      <c r="A27" s="30" t="s">
        <v>14</v>
      </c>
      <c r="C27" s="45">
        <v>9</v>
      </c>
      <c r="E27" s="46">
        <v>725578602</v>
      </c>
      <c r="F27" s="231"/>
      <c r="G27" s="226">
        <v>697689836</v>
      </c>
      <c r="H27" s="231"/>
      <c r="I27" s="232">
        <v>725558101</v>
      </c>
      <c r="J27" s="231"/>
      <c r="K27" s="226">
        <v>697273810</v>
      </c>
    </row>
    <row r="28" spans="1:11" ht="16.5" customHeight="1" x14ac:dyDescent="0.25">
      <c r="A28" s="30" t="s">
        <v>15</v>
      </c>
      <c r="E28" s="46">
        <v>5932005</v>
      </c>
      <c r="F28" s="231"/>
      <c r="G28" s="226">
        <v>5254177</v>
      </c>
      <c r="H28" s="231"/>
      <c r="I28" s="232">
        <v>5932005</v>
      </c>
      <c r="J28" s="231"/>
      <c r="K28" s="226">
        <v>5254177</v>
      </c>
    </row>
    <row r="29" spans="1:11" ht="16.5" customHeight="1" x14ac:dyDescent="0.25">
      <c r="A29" s="30" t="s">
        <v>75</v>
      </c>
      <c r="E29" s="51">
        <v>13457277</v>
      </c>
      <c r="F29" s="231"/>
      <c r="G29" s="227">
        <v>5176787</v>
      </c>
      <c r="H29" s="231"/>
      <c r="I29" s="51">
        <v>13454453</v>
      </c>
      <c r="J29" s="231"/>
      <c r="K29" s="227">
        <v>5175389</v>
      </c>
    </row>
    <row r="30" spans="1:11" ht="16.5" customHeight="1" x14ac:dyDescent="0.25">
      <c r="E30" s="228"/>
      <c r="F30" s="12"/>
      <c r="G30" s="229"/>
      <c r="H30" s="12"/>
      <c r="I30" s="228"/>
      <c r="J30" s="12"/>
      <c r="K30" s="12"/>
    </row>
    <row r="31" spans="1:11" ht="16.5" customHeight="1" x14ac:dyDescent="0.25">
      <c r="A31" s="7" t="s">
        <v>16</v>
      </c>
      <c r="E31" s="3">
        <f>SUM(E25:E29)</f>
        <v>751751584</v>
      </c>
      <c r="F31" s="12"/>
      <c r="G31" s="4">
        <f>SUM(G25:G29)</f>
        <v>714904500</v>
      </c>
      <c r="H31" s="12"/>
      <c r="I31" s="3">
        <f>SUM(I25:I29)</f>
        <v>754098230</v>
      </c>
      <c r="J31" s="12"/>
      <c r="K31" s="4">
        <f>SUM(K25:K29)</f>
        <v>716857047</v>
      </c>
    </row>
    <row r="32" spans="1:11" ht="16.5" customHeight="1" x14ac:dyDescent="0.25">
      <c r="E32" s="233"/>
      <c r="F32" s="47"/>
      <c r="G32" s="234"/>
      <c r="H32" s="47"/>
      <c r="I32" s="233"/>
      <c r="J32" s="47"/>
      <c r="K32" s="234"/>
    </row>
    <row r="33" spans="1:11" ht="16.5" customHeight="1" x14ac:dyDescent="0.25">
      <c r="E33" s="11"/>
      <c r="F33" s="47"/>
      <c r="G33" s="12"/>
      <c r="H33" s="47"/>
      <c r="I33" s="11"/>
      <c r="J33" s="47"/>
      <c r="K33" s="12"/>
    </row>
    <row r="34" spans="1:11" ht="16.5" customHeight="1" thickBot="1" x14ac:dyDescent="0.3">
      <c r="A34" s="7" t="s">
        <v>17</v>
      </c>
      <c r="B34" s="7"/>
      <c r="E34" s="5">
        <f>SUM(E31,E21)</f>
        <v>1338571327</v>
      </c>
      <c r="F34" s="12"/>
      <c r="G34" s="6">
        <f>SUM(G31,G21)</f>
        <v>1267464795</v>
      </c>
      <c r="H34" s="12"/>
      <c r="I34" s="5">
        <f>SUM(I31,I21)</f>
        <v>1338838456</v>
      </c>
      <c r="J34" s="12"/>
      <c r="K34" s="6">
        <f>SUM(K31,K21)</f>
        <v>1268291051</v>
      </c>
    </row>
    <row r="35" spans="1:11" ht="16.5" customHeight="1" thickTop="1" x14ac:dyDescent="0.25">
      <c r="D35" s="7"/>
      <c r="E35" s="205"/>
      <c r="G35" s="205"/>
    </row>
    <row r="36" spans="1:11" ht="16.5" customHeight="1" x14ac:dyDescent="0.25">
      <c r="D36" s="7"/>
      <c r="E36" s="205"/>
      <c r="G36" s="205"/>
    </row>
    <row r="37" spans="1:11" ht="16.5" customHeight="1" x14ac:dyDescent="0.25">
      <c r="D37" s="7"/>
      <c r="E37" s="205"/>
      <c r="G37" s="205"/>
    </row>
    <row r="38" spans="1:11" ht="16.5" customHeight="1" x14ac:dyDescent="0.25">
      <c r="D38" s="7"/>
      <c r="E38" s="205"/>
      <c r="G38" s="205"/>
    </row>
    <row r="39" spans="1:11" ht="16.5" customHeight="1" x14ac:dyDescent="0.25">
      <c r="D39" s="7"/>
      <c r="E39" s="205"/>
      <c r="G39" s="205"/>
    </row>
    <row r="40" spans="1:11" ht="16.5" customHeight="1" x14ac:dyDescent="0.25">
      <c r="D40" s="7"/>
      <c r="E40" s="205"/>
      <c r="G40" s="205"/>
    </row>
    <row r="41" spans="1:11" ht="16.5" customHeight="1" x14ac:dyDescent="0.25">
      <c r="D41" s="7"/>
      <c r="E41" s="205"/>
      <c r="G41" s="205"/>
    </row>
    <row r="42" spans="1:11" ht="16.5" customHeight="1" x14ac:dyDescent="0.25">
      <c r="D42" s="7"/>
      <c r="E42" s="205"/>
      <c r="G42" s="205"/>
    </row>
    <row r="43" spans="1:11" ht="16.5" customHeight="1" x14ac:dyDescent="0.25">
      <c r="D43" s="7"/>
      <c r="E43" s="205"/>
      <c r="G43" s="205"/>
    </row>
    <row r="44" spans="1:11" ht="16.5" customHeight="1" x14ac:dyDescent="0.25">
      <c r="D44" s="7"/>
      <c r="E44" s="205"/>
      <c r="G44" s="205"/>
    </row>
    <row r="45" spans="1:11" ht="16.5" customHeight="1" x14ac:dyDescent="0.25">
      <c r="D45" s="7"/>
      <c r="E45" s="205"/>
      <c r="G45" s="205"/>
    </row>
    <row r="46" spans="1:11" ht="16.5" customHeight="1" x14ac:dyDescent="0.25">
      <c r="D46" s="7"/>
      <c r="E46" s="205"/>
      <c r="G46" s="205"/>
    </row>
    <row r="47" spans="1:11" ht="13.5" customHeight="1" x14ac:dyDescent="0.25">
      <c r="D47" s="7"/>
      <c r="E47" s="205"/>
      <c r="G47" s="205"/>
    </row>
    <row r="48" spans="1:11" ht="21.95" customHeight="1" x14ac:dyDescent="0.25">
      <c r="A48" s="9" t="s">
        <v>210</v>
      </c>
      <c r="B48" s="9"/>
      <c r="C48" s="24"/>
      <c r="D48" s="8"/>
      <c r="E48" s="235"/>
      <c r="F48" s="86"/>
      <c r="G48" s="235"/>
      <c r="H48" s="86"/>
      <c r="I48" s="86"/>
      <c r="J48" s="86"/>
      <c r="K48" s="86"/>
    </row>
    <row r="49" spans="1:11" ht="16.5" customHeight="1" x14ac:dyDescent="0.25">
      <c r="A49" s="7" t="str">
        <f>A1</f>
        <v>Sunsweet Public Company Limited</v>
      </c>
      <c r="B49" s="7"/>
      <c r="C49" s="7"/>
      <c r="D49" s="7"/>
    </row>
    <row r="50" spans="1:11" ht="16.5" customHeight="1" x14ac:dyDescent="0.25">
      <c r="A50" s="7" t="s">
        <v>76</v>
      </c>
      <c r="B50" s="7"/>
      <c r="C50" s="7"/>
      <c r="D50" s="7"/>
    </row>
    <row r="51" spans="1:11" ht="16.5" customHeight="1" x14ac:dyDescent="0.25">
      <c r="A51" s="8" t="str">
        <f>A3</f>
        <v>As at 30 September 2019</v>
      </c>
      <c r="B51" s="8"/>
      <c r="C51" s="8"/>
      <c r="D51" s="8"/>
      <c r="E51" s="223"/>
      <c r="F51" s="86"/>
      <c r="G51" s="223"/>
      <c r="H51" s="86"/>
      <c r="I51" s="86"/>
      <c r="J51" s="86"/>
      <c r="K51" s="86"/>
    </row>
    <row r="52" spans="1:11" ht="16.5" customHeight="1" x14ac:dyDescent="0.25">
      <c r="A52" s="15"/>
      <c r="B52" s="15"/>
      <c r="C52" s="15"/>
      <c r="D52" s="15"/>
      <c r="E52" s="224"/>
      <c r="F52" s="63"/>
      <c r="G52" s="224"/>
      <c r="H52" s="63"/>
      <c r="I52" s="63"/>
      <c r="J52" s="63"/>
      <c r="K52" s="63"/>
    </row>
    <row r="54" spans="1:11" ht="16.5" customHeight="1" x14ac:dyDescent="0.25">
      <c r="E54" s="248" t="s">
        <v>1</v>
      </c>
      <c r="F54" s="248"/>
      <c r="G54" s="248"/>
      <c r="H54" s="205"/>
      <c r="I54" s="246" t="s">
        <v>2</v>
      </c>
      <c r="J54" s="246"/>
      <c r="K54" s="246"/>
    </row>
    <row r="55" spans="1:11" ht="16.5" customHeight="1" x14ac:dyDescent="0.25">
      <c r="C55" s="31"/>
      <c r="E55" s="247" t="s">
        <v>68</v>
      </c>
      <c r="F55" s="247"/>
      <c r="G55" s="247"/>
      <c r="H55" s="204"/>
      <c r="I55" s="247" t="s">
        <v>68</v>
      </c>
      <c r="J55" s="247"/>
      <c r="K55" s="247"/>
    </row>
    <row r="56" spans="1:11" ht="16.5" customHeight="1" x14ac:dyDescent="0.25">
      <c r="C56" s="31"/>
      <c r="E56" s="206" t="s">
        <v>70</v>
      </c>
      <c r="F56" s="206"/>
      <c r="G56" s="206" t="s">
        <v>71</v>
      </c>
      <c r="H56" s="206"/>
      <c r="I56" s="206" t="s">
        <v>70</v>
      </c>
      <c r="J56" s="206"/>
      <c r="K56" s="206" t="s">
        <v>71</v>
      </c>
    </row>
    <row r="57" spans="1:11" ht="16.5" customHeight="1" x14ac:dyDescent="0.25">
      <c r="C57" s="31"/>
      <c r="E57" s="206" t="s">
        <v>170</v>
      </c>
      <c r="F57" s="206"/>
      <c r="G57" s="206" t="s">
        <v>3</v>
      </c>
      <c r="H57" s="206"/>
      <c r="I57" s="206" t="s">
        <v>170</v>
      </c>
      <c r="J57" s="206"/>
      <c r="K57" s="206" t="s">
        <v>3</v>
      </c>
    </row>
    <row r="58" spans="1:11" ht="16.5" customHeight="1" x14ac:dyDescent="0.25">
      <c r="C58" s="31"/>
      <c r="E58" s="206" t="s">
        <v>126</v>
      </c>
      <c r="F58" s="84"/>
      <c r="G58" s="206" t="s">
        <v>85</v>
      </c>
      <c r="H58" s="84"/>
      <c r="I58" s="206" t="s">
        <v>126</v>
      </c>
      <c r="J58" s="84"/>
      <c r="K58" s="206" t="s">
        <v>85</v>
      </c>
    </row>
    <row r="59" spans="1:11" ht="16.5" customHeight="1" x14ac:dyDescent="0.25">
      <c r="C59" s="33" t="s">
        <v>4</v>
      </c>
      <c r="E59" s="208" t="s">
        <v>5</v>
      </c>
      <c r="F59" s="84"/>
      <c r="G59" s="208" t="s">
        <v>5</v>
      </c>
      <c r="H59" s="84"/>
      <c r="I59" s="208" t="s">
        <v>5</v>
      </c>
      <c r="J59" s="84"/>
      <c r="K59" s="208" t="s">
        <v>5</v>
      </c>
    </row>
    <row r="60" spans="1:11" ht="16.5" customHeight="1" x14ac:dyDescent="0.25">
      <c r="A60" s="7" t="s">
        <v>18</v>
      </c>
      <c r="B60" s="7"/>
      <c r="C60" s="7"/>
      <c r="D60" s="7"/>
      <c r="E60" s="225"/>
      <c r="I60" s="225"/>
    </row>
    <row r="61" spans="1:11" ht="16.5" customHeight="1" x14ac:dyDescent="0.25">
      <c r="A61" s="7"/>
      <c r="B61" s="7"/>
      <c r="C61" s="7"/>
      <c r="D61" s="7"/>
      <c r="E61" s="225"/>
      <c r="I61" s="225"/>
    </row>
    <row r="62" spans="1:11" ht="16.5" customHeight="1" x14ac:dyDescent="0.25">
      <c r="A62" s="7" t="s">
        <v>19</v>
      </c>
      <c r="B62" s="7"/>
      <c r="C62" s="7"/>
      <c r="D62" s="7"/>
      <c r="E62" s="225"/>
      <c r="I62" s="225"/>
    </row>
    <row r="63" spans="1:11" ht="16.5" customHeight="1" x14ac:dyDescent="0.25">
      <c r="A63" s="7"/>
      <c r="B63" s="7"/>
      <c r="E63" s="225"/>
      <c r="I63" s="225"/>
    </row>
    <row r="64" spans="1:11" ht="16.5" customHeight="1" x14ac:dyDescent="0.25">
      <c r="A64" s="30" t="s">
        <v>129</v>
      </c>
      <c r="E64" s="225"/>
      <c r="I64" s="62"/>
    </row>
    <row r="65" spans="1:11" ht="16.5" customHeight="1" x14ac:dyDescent="0.25">
      <c r="B65" s="30" t="s">
        <v>69</v>
      </c>
      <c r="C65" s="45">
        <v>10</v>
      </c>
      <c r="E65" s="232">
        <v>211926592</v>
      </c>
      <c r="F65" s="47"/>
      <c r="G65" s="231">
        <v>94015011</v>
      </c>
      <c r="H65" s="47"/>
      <c r="I65" s="66">
        <v>211926592</v>
      </c>
      <c r="J65" s="47"/>
      <c r="K65" s="226">
        <v>93907000</v>
      </c>
    </row>
    <row r="66" spans="1:11" ht="16.5" customHeight="1" x14ac:dyDescent="0.25">
      <c r="A66" s="30" t="s">
        <v>20</v>
      </c>
      <c r="E66" s="232">
        <v>189722995</v>
      </c>
      <c r="F66" s="47"/>
      <c r="G66" s="231">
        <v>222310857</v>
      </c>
      <c r="H66" s="47"/>
      <c r="I66" s="66">
        <v>189528028</v>
      </c>
      <c r="J66" s="47"/>
      <c r="K66" s="226">
        <v>222332044</v>
      </c>
    </row>
    <row r="67" spans="1:11" ht="16.5" customHeight="1" x14ac:dyDescent="0.25">
      <c r="A67" s="30" t="s">
        <v>128</v>
      </c>
      <c r="E67" s="232">
        <v>19866143</v>
      </c>
      <c r="F67" s="47"/>
      <c r="G67" s="226">
        <v>0</v>
      </c>
      <c r="H67" s="47"/>
      <c r="I67" s="66">
        <v>19866143</v>
      </c>
      <c r="J67" s="47"/>
      <c r="K67" s="226">
        <v>0</v>
      </c>
    </row>
    <row r="68" spans="1:11" ht="16.5" customHeight="1" x14ac:dyDescent="0.25">
      <c r="A68" s="242" t="s">
        <v>178</v>
      </c>
      <c r="B68" s="243"/>
      <c r="E68" s="232"/>
      <c r="F68" s="47"/>
      <c r="G68" s="226"/>
      <c r="H68" s="47"/>
      <c r="I68" s="66"/>
      <c r="J68" s="47"/>
      <c r="K68" s="226"/>
    </row>
    <row r="69" spans="1:11" ht="16.5" customHeight="1" x14ac:dyDescent="0.25">
      <c r="A69" s="242"/>
      <c r="B69" s="243" t="s">
        <v>69</v>
      </c>
      <c r="E69" s="232">
        <v>3600000</v>
      </c>
      <c r="F69" s="47"/>
      <c r="G69" s="226">
        <v>0</v>
      </c>
      <c r="H69" s="47"/>
      <c r="I69" s="232">
        <v>3600000</v>
      </c>
      <c r="J69" s="47"/>
      <c r="K69" s="226">
        <v>0</v>
      </c>
    </row>
    <row r="70" spans="1:11" ht="16.5" customHeight="1" x14ac:dyDescent="0.25">
      <c r="A70" s="30" t="s">
        <v>80</v>
      </c>
      <c r="E70" s="46">
        <v>144181</v>
      </c>
      <c r="F70" s="47"/>
      <c r="G70" s="226">
        <v>42979</v>
      </c>
      <c r="H70" s="47"/>
      <c r="I70" s="66">
        <v>0</v>
      </c>
      <c r="J70" s="47"/>
      <c r="K70" s="47">
        <v>0</v>
      </c>
    </row>
    <row r="71" spans="1:11" ht="16.5" customHeight="1" x14ac:dyDescent="0.25">
      <c r="A71" s="30" t="s">
        <v>168</v>
      </c>
      <c r="E71" s="46">
        <v>4017938</v>
      </c>
      <c r="F71" s="47"/>
      <c r="G71" s="226">
        <v>6412407</v>
      </c>
      <c r="H71" s="47"/>
      <c r="I71" s="66">
        <v>4017938</v>
      </c>
      <c r="J71" s="47"/>
      <c r="K71" s="226">
        <v>6412407</v>
      </c>
    </row>
    <row r="72" spans="1:11" ht="16.5" customHeight="1" x14ac:dyDescent="0.25">
      <c r="A72" s="30" t="s">
        <v>21</v>
      </c>
      <c r="E72" s="51">
        <v>1063549</v>
      </c>
      <c r="F72" s="12"/>
      <c r="G72" s="227">
        <v>804101</v>
      </c>
      <c r="H72" s="12"/>
      <c r="I72" s="236">
        <v>1063138</v>
      </c>
      <c r="J72" s="12"/>
      <c r="K72" s="227">
        <v>802882</v>
      </c>
    </row>
    <row r="73" spans="1:11" ht="16.5" customHeight="1" x14ac:dyDescent="0.25">
      <c r="E73" s="228"/>
      <c r="F73" s="12"/>
      <c r="G73" s="229"/>
      <c r="H73" s="12"/>
      <c r="I73" s="228"/>
      <c r="J73" s="12"/>
      <c r="K73" s="12"/>
    </row>
    <row r="74" spans="1:11" ht="16.5" customHeight="1" x14ac:dyDescent="0.25">
      <c r="A74" s="7" t="s">
        <v>22</v>
      </c>
      <c r="C74" s="7"/>
      <c r="D74" s="7"/>
      <c r="E74" s="1">
        <f>SUM(E65:E72)</f>
        <v>430341398</v>
      </c>
      <c r="F74" s="12"/>
      <c r="G74" s="2">
        <f>SUM(G65:G72)</f>
        <v>323585355</v>
      </c>
      <c r="H74" s="12"/>
      <c r="I74" s="1">
        <f>SUM(I65:I72)</f>
        <v>430001839</v>
      </c>
      <c r="J74" s="12"/>
      <c r="K74" s="2">
        <f>SUM(K65:K72)</f>
        <v>323454333</v>
      </c>
    </row>
    <row r="75" spans="1:11" ht="16.5" customHeight="1" x14ac:dyDescent="0.25">
      <c r="A75" s="7"/>
      <c r="B75" s="7"/>
      <c r="C75" s="7"/>
      <c r="D75" s="7"/>
      <c r="E75" s="225"/>
      <c r="I75" s="225"/>
    </row>
    <row r="76" spans="1:11" ht="16.5" customHeight="1" x14ac:dyDescent="0.25">
      <c r="A76" s="7" t="s">
        <v>23</v>
      </c>
      <c r="B76" s="7"/>
      <c r="C76" s="7"/>
      <c r="D76" s="7"/>
      <c r="E76" s="225"/>
      <c r="I76" s="225"/>
    </row>
    <row r="77" spans="1:11" ht="16.5" customHeight="1" x14ac:dyDescent="0.25">
      <c r="A77" s="7"/>
      <c r="B77" s="7"/>
      <c r="E77" s="225"/>
      <c r="I77" s="225"/>
    </row>
    <row r="78" spans="1:11" ht="16.5" customHeight="1" x14ac:dyDescent="0.25">
      <c r="A78" s="242" t="s">
        <v>179</v>
      </c>
      <c r="B78" s="7"/>
      <c r="E78" s="225">
        <v>4800000</v>
      </c>
      <c r="G78" s="222">
        <v>0</v>
      </c>
      <c r="I78" s="225">
        <v>4800000</v>
      </c>
      <c r="K78" s="42">
        <v>0</v>
      </c>
    </row>
    <row r="79" spans="1:11" ht="16.5" customHeight="1" x14ac:dyDescent="0.25">
      <c r="A79" s="30" t="s">
        <v>167</v>
      </c>
      <c r="B79" s="7"/>
      <c r="E79" s="46">
        <v>10869178</v>
      </c>
      <c r="G79" s="231">
        <v>10364034</v>
      </c>
      <c r="I79" s="46">
        <v>10869178</v>
      </c>
      <c r="K79" s="226">
        <v>10364034</v>
      </c>
    </row>
    <row r="80" spans="1:11" ht="16.5" customHeight="1" x14ac:dyDescent="0.25">
      <c r="A80" s="30" t="s">
        <v>24</v>
      </c>
      <c r="C80" s="45">
        <v>11</v>
      </c>
      <c r="E80" s="51">
        <v>34688508</v>
      </c>
      <c r="F80" s="47"/>
      <c r="G80" s="4">
        <v>24930065</v>
      </c>
      <c r="H80" s="47"/>
      <c r="I80" s="51">
        <v>34674387</v>
      </c>
      <c r="J80" s="47"/>
      <c r="K80" s="227">
        <v>24923073</v>
      </c>
    </row>
    <row r="81" spans="1:11" ht="16.5" customHeight="1" x14ac:dyDescent="0.25">
      <c r="E81" s="228"/>
      <c r="F81" s="12"/>
      <c r="G81" s="229"/>
      <c r="H81" s="12"/>
      <c r="I81" s="228"/>
      <c r="J81" s="12"/>
      <c r="K81" s="12"/>
    </row>
    <row r="82" spans="1:11" ht="16.5" customHeight="1" x14ac:dyDescent="0.25">
      <c r="A82" s="7" t="s">
        <v>25</v>
      </c>
      <c r="C82" s="7"/>
      <c r="D82" s="7"/>
      <c r="E82" s="1">
        <f>SUM(E78:E80)</f>
        <v>50357686</v>
      </c>
      <c r="F82" s="12"/>
      <c r="G82" s="2">
        <f>SUM(G78:G80)</f>
        <v>35294099</v>
      </c>
      <c r="H82" s="12"/>
      <c r="I82" s="1">
        <f>SUM(I78:I80)</f>
        <v>50343565</v>
      </c>
      <c r="J82" s="12"/>
      <c r="K82" s="2">
        <f>SUM(K78:K80)</f>
        <v>35287107</v>
      </c>
    </row>
    <row r="83" spans="1:11" ht="16.5" customHeight="1" x14ac:dyDescent="0.25">
      <c r="E83" s="233"/>
      <c r="F83" s="12"/>
      <c r="G83" s="234"/>
      <c r="H83" s="12"/>
      <c r="I83" s="233"/>
      <c r="J83" s="12"/>
      <c r="K83" s="234"/>
    </row>
    <row r="84" spans="1:11" ht="16.5" customHeight="1" x14ac:dyDescent="0.25">
      <c r="E84" s="11"/>
      <c r="F84" s="12"/>
      <c r="G84" s="12"/>
      <c r="H84" s="12"/>
      <c r="I84" s="11"/>
      <c r="J84" s="12"/>
      <c r="K84" s="12"/>
    </row>
    <row r="85" spans="1:11" ht="16.5" customHeight="1" x14ac:dyDescent="0.25">
      <c r="A85" s="7" t="s">
        <v>26</v>
      </c>
      <c r="C85" s="7"/>
      <c r="D85" s="7"/>
      <c r="E85" s="1">
        <f>SUM(E82,E74)</f>
        <v>480699084</v>
      </c>
      <c r="F85" s="12"/>
      <c r="G85" s="2">
        <f>SUM(G82,G74)</f>
        <v>358879454</v>
      </c>
      <c r="H85" s="12"/>
      <c r="I85" s="1">
        <f>SUM(I82,I74)</f>
        <v>480345404</v>
      </c>
      <c r="J85" s="12"/>
      <c r="K85" s="2">
        <f>SUM(K82,K74)</f>
        <v>358741440</v>
      </c>
    </row>
    <row r="86" spans="1:11" ht="16.5" customHeight="1" x14ac:dyDescent="0.25">
      <c r="A86" s="7"/>
      <c r="B86" s="7"/>
      <c r="C86" s="7"/>
      <c r="D86" s="7"/>
      <c r="E86" s="224"/>
      <c r="F86" s="63"/>
      <c r="G86" s="224"/>
      <c r="H86" s="63"/>
      <c r="I86" s="63"/>
      <c r="J86" s="63"/>
      <c r="K86" s="63"/>
    </row>
    <row r="87" spans="1:11" ht="16.5" customHeight="1" x14ac:dyDescent="0.25">
      <c r="A87" s="7"/>
      <c r="B87" s="7"/>
      <c r="C87" s="7"/>
      <c r="D87" s="7"/>
      <c r="E87" s="224"/>
      <c r="F87" s="63"/>
      <c r="G87" s="224"/>
      <c r="H87" s="63"/>
      <c r="I87" s="63"/>
      <c r="J87" s="63"/>
      <c r="K87" s="63"/>
    </row>
    <row r="88" spans="1:11" ht="16.5" customHeight="1" x14ac:dyDescent="0.25">
      <c r="A88" s="7"/>
      <c r="B88" s="7"/>
      <c r="C88" s="7"/>
      <c r="D88" s="7"/>
      <c r="E88" s="224"/>
      <c r="F88" s="63"/>
      <c r="G88" s="224"/>
      <c r="H88" s="63"/>
      <c r="I88" s="63"/>
      <c r="J88" s="63"/>
      <c r="K88" s="63"/>
    </row>
    <row r="89" spans="1:11" ht="16.5" customHeight="1" x14ac:dyDescent="0.25">
      <c r="A89" s="7"/>
      <c r="B89" s="7"/>
      <c r="C89" s="7"/>
      <c r="D89" s="7"/>
      <c r="E89" s="224"/>
      <c r="F89" s="63"/>
      <c r="G89" s="224"/>
      <c r="H89" s="63"/>
      <c r="I89" s="63"/>
      <c r="J89" s="63"/>
      <c r="K89" s="63"/>
    </row>
    <row r="90" spans="1:11" ht="16.5" customHeight="1" x14ac:dyDescent="0.25">
      <c r="A90" s="7"/>
      <c r="B90" s="7"/>
      <c r="C90" s="7"/>
      <c r="D90" s="7"/>
      <c r="E90" s="224"/>
      <c r="F90" s="63"/>
      <c r="G90" s="224"/>
      <c r="H90" s="63"/>
      <c r="I90" s="63"/>
      <c r="J90" s="63"/>
      <c r="K90" s="63"/>
    </row>
    <row r="91" spans="1:11" ht="16.5" customHeight="1" x14ac:dyDescent="0.25">
      <c r="A91" s="7"/>
      <c r="B91" s="7"/>
      <c r="C91" s="7"/>
      <c r="D91" s="7"/>
      <c r="E91" s="224"/>
      <c r="F91" s="63"/>
      <c r="G91" s="224"/>
      <c r="H91" s="63"/>
      <c r="I91" s="63"/>
      <c r="J91" s="63"/>
      <c r="K91" s="63"/>
    </row>
    <row r="92" spans="1:11" ht="16.5" customHeight="1" x14ac:dyDescent="0.25">
      <c r="A92" s="7"/>
      <c r="B92" s="7"/>
      <c r="C92" s="7"/>
      <c r="D92" s="7"/>
      <c r="E92" s="224"/>
      <c r="F92" s="63"/>
      <c r="G92" s="224"/>
      <c r="H92" s="63"/>
      <c r="I92" s="63"/>
      <c r="J92" s="63"/>
      <c r="K92" s="63"/>
    </row>
    <row r="93" spans="1:11" ht="16.5" customHeight="1" x14ac:dyDescent="0.25">
      <c r="A93" s="7"/>
      <c r="B93" s="7"/>
      <c r="C93" s="7"/>
      <c r="D93" s="7"/>
      <c r="E93" s="224"/>
      <c r="F93" s="63"/>
      <c r="G93" s="224"/>
      <c r="H93" s="63"/>
      <c r="I93" s="63"/>
      <c r="J93" s="63"/>
      <c r="K93" s="63"/>
    </row>
    <row r="94" spans="1:11" ht="16.5" customHeight="1" x14ac:dyDescent="0.25">
      <c r="A94" s="7"/>
      <c r="B94" s="7"/>
      <c r="C94" s="7"/>
      <c r="D94" s="7"/>
      <c r="E94" s="224"/>
      <c r="F94" s="63"/>
      <c r="G94" s="224"/>
      <c r="H94" s="63"/>
      <c r="I94" s="63"/>
      <c r="J94" s="63"/>
      <c r="K94" s="63"/>
    </row>
    <row r="95" spans="1:11" ht="12" customHeight="1" x14ac:dyDescent="0.25">
      <c r="A95" s="7"/>
      <c r="B95" s="7"/>
      <c r="C95" s="7"/>
      <c r="D95" s="7"/>
      <c r="E95" s="224"/>
      <c r="F95" s="63"/>
      <c r="G95" s="224"/>
      <c r="H95" s="63"/>
      <c r="I95" s="63"/>
      <c r="J95" s="63"/>
      <c r="K95" s="63"/>
    </row>
    <row r="96" spans="1:11" ht="21.95" customHeight="1" x14ac:dyDescent="0.25">
      <c r="A96" s="9" t="str">
        <f>+A48</f>
        <v>The accompanying notes on pages 11 to 20 form part of this interim financial information.</v>
      </c>
      <c r="B96" s="8"/>
      <c r="C96" s="8"/>
      <c r="D96" s="8"/>
      <c r="E96" s="223"/>
      <c r="F96" s="86"/>
      <c r="G96" s="223"/>
      <c r="H96" s="86"/>
      <c r="I96" s="86"/>
      <c r="J96" s="86"/>
      <c r="K96" s="86"/>
    </row>
    <row r="97" spans="1:11" ht="16.5" customHeight="1" x14ac:dyDescent="0.25">
      <c r="A97" s="7" t="str">
        <f>A49</f>
        <v>Sunsweet Public Company Limited</v>
      </c>
      <c r="B97" s="7"/>
      <c r="C97" s="7"/>
      <c r="D97" s="7"/>
    </row>
    <row r="98" spans="1:11" ht="16.5" customHeight="1" x14ac:dyDescent="0.25">
      <c r="A98" s="7" t="s">
        <v>176</v>
      </c>
      <c r="B98" s="7"/>
      <c r="C98" s="7"/>
      <c r="D98" s="7"/>
    </row>
    <row r="99" spans="1:11" ht="16.5" customHeight="1" x14ac:dyDescent="0.25">
      <c r="A99" s="8" t="str">
        <f>+A3</f>
        <v>As at 30 September 2019</v>
      </c>
      <c r="B99" s="8"/>
      <c r="C99" s="8"/>
      <c r="D99" s="8"/>
      <c r="E99" s="223"/>
      <c r="F99" s="86"/>
      <c r="G99" s="223"/>
      <c r="H99" s="86"/>
      <c r="I99" s="86"/>
      <c r="J99" s="86"/>
      <c r="K99" s="86"/>
    </row>
    <row r="100" spans="1:11" ht="16.5" customHeight="1" x14ac:dyDescent="0.25">
      <c r="A100" s="15"/>
      <c r="B100" s="15"/>
      <c r="C100" s="15"/>
      <c r="D100" s="15"/>
      <c r="E100" s="224"/>
      <c r="F100" s="63"/>
      <c r="G100" s="224"/>
      <c r="H100" s="63"/>
      <c r="I100" s="63"/>
      <c r="J100" s="63"/>
      <c r="K100" s="63"/>
    </row>
    <row r="102" spans="1:11" ht="16.5" customHeight="1" x14ac:dyDescent="0.25">
      <c r="E102" s="248" t="s">
        <v>1</v>
      </c>
      <c r="F102" s="248"/>
      <c r="G102" s="248"/>
      <c r="H102" s="205"/>
      <c r="I102" s="246" t="s">
        <v>2</v>
      </c>
      <c r="J102" s="246"/>
      <c r="K102" s="246"/>
    </row>
    <row r="103" spans="1:11" ht="16.5" customHeight="1" x14ac:dyDescent="0.25">
      <c r="C103" s="31"/>
      <c r="E103" s="247" t="s">
        <v>68</v>
      </c>
      <c r="F103" s="247"/>
      <c r="G103" s="247"/>
      <c r="H103" s="204"/>
      <c r="I103" s="247" t="s">
        <v>68</v>
      </c>
      <c r="J103" s="247"/>
      <c r="K103" s="247"/>
    </row>
    <row r="104" spans="1:11" ht="16.5" customHeight="1" x14ac:dyDescent="0.25">
      <c r="C104" s="31"/>
      <c r="E104" s="206" t="s">
        <v>70</v>
      </c>
      <c r="F104" s="206"/>
      <c r="G104" s="206" t="s">
        <v>71</v>
      </c>
      <c r="H104" s="206"/>
      <c r="I104" s="206" t="s">
        <v>70</v>
      </c>
      <c r="J104" s="206"/>
      <c r="K104" s="206" t="s">
        <v>71</v>
      </c>
    </row>
    <row r="105" spans="1:11" ht="16.5" customHeight="1" x14ac:dyDescent="0.25">
      <c r="C105" s="31"/>
      <c r="E105" s="206" t="s">
        <v>170</v>
      </c>
      <c r="F105" s="206"/>
      <c r="G105" s="206" t="s">
        <v>3</v>
      </c>
      <c r="H105" s="206"/>
      <c r="I105" s="206" t="s">
        <v>170</v>
      </c>
      <c r="J105" s="206"/>
      <c r="K105" s="206" t="s">
        <v>3</v>
      </c>
    </row>
    <row r="106" spans="1:11" ht="16.5" customHeight="1" x14ac:dyDescent="0.25">
      <c r="C106" s="31"/>
      <c r="E106" s="206" t="s">
        <v>126</v>
      </c>
      <c r="F106" s="84"/>
      <c r="G106" s="206" t="s">
        <v>85</v>
      </c>
      <c r="H106" s="84"/>
      <c r="I106" s="206" t="s">
        <v>126</v>
      </c>
      <c r="J106" s="84"/>
      <c r="K106" s="206" t="s">
        <v>85</v>
      </c>
    </row>
    <row r="107" spans="1:11" ht="16.5" customHeight="1" x14ac:dyDescent="0.25">
      <c r="C107" s="31"/>
      <c r="E107" s="208" t="s">
        <v>5</v>
      </c>
      <c r="F107" s="84"/>
      <c r="G107" s="208" t="s">
        <v>5</v>
      </c>
      <c r="H107" s="84"/>
      <c r="I107" s="208" t="s">
        <v>5</v>
      </c>
      <c r="J107" s="84"/>
      <c r="K107" s="208" t="s">
        <v>5</v>
      </c>
    </row>
    <row r="108" spans="1:11" ht="16.5" customHeight="1" x14ac:dyDescent="0.25">
      <c r="A108" s="7" t="s">
        <v>177</v>
      </c>
      <c r="B108" s="7"/>
      <c r="C108" s="31"/>
      <c r="D108" s="7"/>
      <c r="E108" s="225"/>
      <c r="I108" s="225"/>
    </row>
    <row r="109" spans="1:11" ht="16.5" customHeight="1" x14ac:dyDescent="0.25">
      <c r="A109" s="7"/>
      <c r="B109" s="7"/>
      <c r="C109" s="31"/>
      <c r="D109" s="7"/>
      <c r="E109" s="225"/>
      <c r="I109" s="225"/>
    </row>
    <row r="110" spans="1:11" ht="16.5" customHeight="1" x14ac:dyDescent="0.25">
      <c r="A110" s="7" t="s">
        <v>27</v>
      </c>
      <c r="B110" s="7"/>
      <c r="C110" s="31"/>
      <c r="D110" s="7"/>
      <c r="E110" s="237"/>
      <c r="F110" s="63"/>
      <c r="G110" s="224"/>
      <c r="H110" s="63"/>
      <c r="I110" s="237"/>
      <c r="J110" s="63"/>
      <c r="K110" s="63"/>
    </row>
    <row r="111" spans="1:11" ht="16.5" customHeight="1" x14ac:dyDescent="0.25">
      <c r="A111" s="7"/>
      <c r="B111" s="7"/>
      <c r="C111" s="31"/>
      <c r="E111" s="237"/>
      <c r="F111" s="63"/>
      <c r="G111" s="224"/>
      <c r="H111" s="63"/>
      <c r="I111" s="237"/>
      <c r="J111" s="63"/>
      <c r="K111" s="63"/>
    </row>
    <row r="112" spans="1:11" ht="16.5" customHeight="1" x14ac:dyDescent="0.25">
      <c r="A112" s="30" t="s">
        <v>28</v>
      </c>
      <c r="C112" s="31"/>
      <c r="E112" s="228"/>
      <c r="F112" s="12"/>
      <c r="G112" s="229"/>
      <c r="H112" s="12"/>
      <c r="I112" s="228"/>
      <c r="J112" s="12"/>
      <c r="K112" s="12"/>
    </row>
    <row r="113" spans="1:11" ht="16.5" customHeight="1" x14ac:dyDescent="0.25">
      <c r="B113" s="30" t="s">
        <v>29</v>
      </c>
      <c r="C113" s="31"/>
      <c r="E113" s="225"/>
      <c r="I113" s="225"/>
    </row>
    <row r="114" spans="1:11" ht="16.5" customHeight="1" x14ac:dyDescent="0.25">
      <c r="B114" s="30" t="s">
        <v>90</v>
      </c>
      <c r="C114" s="31"/>
      <c r="E114" s="225"/>
      <c r="I114" s="225"/>
    </row>
    <row r="115" spans="1:11" ht="16.5" customHeight="1" thickBot="1" x14ac:dyDescent="0.3">
      <c r="B115" s="30" t="s">
        <v>91</v>
      </c>
      <c r="C115" s="31"/>
      <c r="E115" s="5">
        <v>215000000</v>
      </c>
      <c r="G115" s="6">
        <v>215000000</v>
      </c>
      <c r="I115" s="238">
        <v>215000000</v>
      </c>
      <c r="K115" s="14">
        <v>215000000</v>
      </c>
    </row>
    <row r="116" spans="1:11" ht="16.5" customHeight="1" thickTop="1" x14ac:dyDescent="0.25">
      <c r="C116" s="31"/>
      <c r="E116" s="228"/>
      <c r="F116" s="12"/>
      <c r="G116" s="229"/>
      <c r="H116" s="12"/>
      <c r="I116" s="228"/>
      <c r="J116" s="12"/>
      <c r="K116" s="12"/>
    </row>
    <row r="117" spans="1:11" ht="16.5" customHeight="1" x14ac:dyDescent="0.25">
      <c r="B117" s="30" t="s">
        <v>72</v>
      </c>
      <c r="C117" s="31"/>
      <c r="E117" s="225"/>
      <c r="I117" s="225"/>
    </row>
    <row r="118" spans="1:11" ht="16.5" customHeight="1" x14ac:dyDescent="0.25">
      <c r="B118" s="30" t="s">
        <v>112</v>
      </c>
      <c r="C118" s="31"/>
      <c r="E118" s="62"/>
      <c r="G118" s="42"/>
      <c r="I118" s="62"/>
    </row>
    <row r="119" spans="1:11" ht="16.5" customHeight="1" x14ac:dyDescent="0.25">
      <c r="B119" s="30" t="s">
        <v>124</v>
      </c>
      <c r="C119" s="31"/>
      <c r="E119" s="46">
        <v>215000000</v>
      </c>
      <c r="F119" s="30"/>
      <c r="G119" s="222">
        <v>215000000</v>
      </c>
      <c r="H119" s="30"/>
      <c r="I119" s="46">
        <v>215000000</v>
      </c>
      <c r="J119" s="12"/>
      <c r="K119" s="12">
        <v>215000000</v>
      </c>
    </row>
    <row r="120" spans="1:11" ht="16.5" customHeight="1" x14ac:dyDescent="0.25">
      <c r="A120" s="30" t="s">
        <v>164</v>
      </c>
      <c r="C120" s="31"/>
      <c r="E120" s="10">
        <v>665525655</v>
      </c>
      <c r="G120" s="222">
        <v>665525655</v>
      </c>
      <c r="I120" s="10">
        <v>665525655</v>
      </c>
      <c r="K120" s="12">
        <v>665525655</v>
      </c>
    </row>
    <row r="121" spans="1:11" ht="16.5" customHeight="1" x14ac:dyDescent="0.25">
      <c r="A121" s="30" t="s">
        <v>113</v>
      </c>
      <c r="C121" s="31"/>
      <c r="E121" s="10"/>
      <c r="G121" s="42"/>
      <c r="I121" s="10"/>
    </row>
    <row r="122" spans="1:11" ht="16.5" customHeight="1" x14ac:dyDescent="0.25">
      <c r="B122" s="30" t="s">
        <v>114</v>
      </c>
      <c r="C122" s="31"/>
      <c r="E122" s="10">
        <v>-20637124</v>
      </c>
      <c r="G122" s="229">
        <v>-20637124</v>
      </c>
      <c r="I122" s="10">
        <v>-21000000</v>
      </c>
      <c r="K122" s="239">
        <v>-21000000</v>
      </c>
    </row>
    <row r="123" spans="1:11" ht="16.5" customHeight="1" x14ac:dyDescent="0.25">
      <c r="A123" s="30" t="s">
        <v>154</v>
      </c>
      <c r="C123" s="31"/>
      <c r="E123" s="46"/>
      <c r="F123" s="12"/>
      <c r="G123" s="229"/>
      <c r="H123" s="12"/>
      <c r="I123" s="10"/>
    </row>
    <row r="124" spans="1:11" ht="16.5" customHeight="1" x14ac:dyDescent="0.25">
      <c r="B124" s="30" t="s">
        <v>87</v>
      </c>
      <c r="C124" s="31"/>
      <c r="E124" s="46">
        <v>11400000</v>
      </c>
      <c r="F124" s="12"/>
      <c r="G124" s="229">
        <v>11400000</v>
      </c>
      <c r="H124" s="12"/>
      <c r="I124" s="46">
        <v>11400000</v>
      </c>
      <c r="J124" s="12"/>
      <c r="K124" s="240">
        <v>11400000</v>
      </c>
    </row>
    <row r="125" spans="1:11" ht="16.5" customHeight="1" x14ac:dyDescent="0.25">
      <c r="B125" s="30" t="s">
        <v>31</v>
      </c>
      <c r="C125" s="31"/>
      <c r="E125" s="46">
        <v>-10546227</v>
      </c>
      <c r="F125" s="12"/>
      <c r="G125" s="229">
        <v>40166871</v>
      </c>
      <c r="H125" s="12"/>
      <c r="I125" s="46">
        <v>-9561891</v>
      </c>
      <c r="J125" s="12"/>
      <c r="K125" s="240">
        <v>41494668</v>
      </c>
    </row>
    <row r="126" spans="1:11" ht="16.5" customHeight="1" x14ac:dyDescent="0.25">
      <c r="A126" s="30" t="s">
        <v>88</v>
      </c>
      <c r="E126" s="51">
        <v>-2870061</v>
      </c>
      <c r="F126" s="12"/>
      <c r="G126" s="4">
        <v>-2870061</v>
      </c>
      <c r="H126" s="12"/>
      <c r="I126" s="51">
        <v>-2870712</v>
      </c>
      <c r="J126" s="12"/>
      <c r="K126" s="241">
        <v>-2870712</v>
      </c>
    </row>
    <row r="127" spans="1:11" ht="16.5" customHeight="1" x14ac:dyDescent="0.25">
      <c r="E127" s="228"/>
      <c r="F127" s="12"/>
      <c r="G127" s="229"/>
      <c r="H127" s="12"/>
      <c r="I127" s="228"/>
      <c r="J127" s="12"/>
      <c r="K127" s="12"/>
    </row>
    <row r="128" spans="1:11" ht="16.5" customHeight="1" x14ac:dyDescent="0.25">
      <c r="A128" s="7" t="s">
        <v>195</v>
      </c>
      <c r="C128" s="30"/>
      <c r="E128" s="49"/>
      <c r="F128" s="30"/>
      <c r="G128" s="30"/>
      <c r="H128" s="30"/>
      <c r="I128" s="49"/>
      <c r="J128" s="30"/>
      <c r="K128" s="30"/>
    </row>
    <row r="129" spans="1:11" ht="16.5" customHeight="1" x14ac:dyDescent="0.25">
      <c r="B129" s="30" t="s">
        <v>196</v>
      </c>
      <c r="C129" s="30"/>
      <c r="E129" s="11">
        <f>SUM(E119:E128)</f>
        <v>857872243</v>
      </c>
      <c r="F129" s="12"/>
      <c r="G129" s="12">
        <f>SUM(G119:G128)</f>
        <v>908585341</v>
      </c>
      <c r="H129" s="12"/>
      <c r="I129" s="11">
        <f>SUM(I119:I128)</f>
        <v>858493052</v>
      </c>
      <c r="J129" s="12"/>
      <c r="K129" s="12">
        <f>SUM(K119:K128)</f>
        <v>909549611</v>
      </c>
    </row>
    <row r="130" spans="1:11" ht="16.5" customHeight="1" x14ac:dyDescent="0.25">
      <c r="B130" s="30" t="s">
        <v>33</v>
      </c>
      <c r="C130" s="30"/>
      <c r="E130" s="3">
        <v>0</v>
      </c>
      <c r="F130" s="12"/>
      <c r="G130" s="4">
        <v>0</v>
      </c>
      <c r="H130" s="12"/>
      <c r="I130" s="3" t="s">
        <v>30</v>
      </c>
      <c r="J130" s="12"/>
      <c r="K130" s="4" t="s">
        <v>30</v>
      </c>
    </row>
    <row r="131" spans="1:11" ht="16.5" customHeight="1" x14ac:dyDescent="0.25">
      <c r="C131" s="7"/>
      <c r="D131" s="7"/>
      <c r="E131" s="228"/>
      <c r="F131" s="12"/>
      <c r="G131" s="229"/>
      <c r="H131" s="12"/>
      <c r="I131" s="228"/>
      <c r="J131" s="12"/>
      <c r="K131" s="12"/>
    </row>
    <row r="132" spans="1:11" ht="16.5" customHeight="1" x14ac:dyDescent="0.25">
      <c r="A132" s="7" t="s">
        <v>34</v>
      </c>
      <c r="C132" s="30"/>
      <c r="E132" s="1">
        <f>SUM(E129:E130)</f>
        <v>857872243</v>
      </c>
      <c r="F132" s="12"/>
      <c r="G132" s="2">
        <f>SUM(G129:G130)</f>
        <v>908585341</v>
      </c>
      <c r="H132" s="12"/>
      <c r="I132" s="1">
        <f>SUM(I129:I130)</f>
        <v>858493052</v>
      </c>
      <c r="J132" s="12"/>
      <c r="K132" s="2">
        <f>SUM(K129:K130)</f>
        <v>909549611</v>
      </c>
    </row>
    <row r="133" spans="1:11" ht="16.5" customHeight="1" x14ac:dyDescent="0.25">
      <c r="A133" s="7"/>
      <c r="C133" s="30"/>
      <c r="E133" s="233"/>
      <c r="F133" s="12"/>
      <c r="G133" s="234"/>
      <c r="H133" s="12"/>
      <c r="I133" s="233"/>
      <c r="J133" s="12"/>
      <c r="K133" s="234"/>
    </row>
    <row r="134" spans="1:11" ht="16.5" customHeight="1" x14ac:dyDescent="0.25">
      <c r="E134" s="11"/>
      <c r="F134" s="12"/>
      <c r="G134" s="12"/>
      <c r="H134" s="12"/>
      <c r="I134" s="11"/>
      <c r="J134" s="12"/>
      <c r="K134" s="12"/>
    </row>
    <row r="135" spans="1:11" ht="16.5" customHeight="1" thickBot="1" x14ac:dyDescent="0.3">
      <c r="A135" s="7" t="s">
        <v>35</v>
      </c>
      <c r="B135" s="7"/>
      <c r="E135" s="13">
        <f>SUM(E132,E85)</f>
        <v>1338571327</v>
      </c>
      <c r="F135" s="47"/>
      <c r="G135" s="14">
        <f>SUM(G132,G85)</f>
        <v>1267464795</v>
      </c>
      <c r="H135" s="47"/>
      <c r="I135" s="13">
        <f>SUM(I132,I85)</f>
        <v>1338838456</v>
      </c>
      <c r="J135" s="47"/>
      <c r="K135" s="14">
        <f>SUM(K132,K85)</f>
        <v>1268291051</v>
      </c>
    </row>
    <row r="136" spans="1:11" ht="16.5" customHeight="1" thickTop="1" x14ac:dyDescent="0.25">
      <c r="A136" s="7"/>
      <c r="B136" s="7"/>
      <c r="E136" s="12"/>
      <c r="F136" s="47"/>
      <c r="G136" s="12"/>
      <c r="H136" s="47"/>
      <c r="I136" s="12"/>
      <c r="J136" s="47"/>
      <c r="K136" s="12"/>
    </row>
    <row r="137" spans="1:11" ht="16.5" customHeight="1" x14ac:dyDescent="0.25">
      <c r="A137" s="7"/>
      <c r="B137" s="7"/>
      <c r="E137" s="12"/>
      <c r="F137" s="47"/>
      <c r="G137" s="12"/>
      <c r="H137" s="47"/>
      <c r="I137" s="12"/>
      <c r="J137" s="47"/>
      <c r="K137" s="12"/>
    </row>
    <row r="138" spans="1:11" ht="16.5" customHeight="1" x14ac:dyDescent="0.25">
      <c r="A138" s="7"/>
      <c r="B138" s="7"/>
      <c r="E138" s="12"/>
      <c r="F138" s="47"/>
      <c r="G138" s="12"/>
      <c r="H138" s="47"/>
      <c r="I138" s="12"/>
      <c r="J138" s="47"/>
      <c r="K138" s="12"/>
    </row>
    <row r="139" spans="1:11" ht="16.5" customHeight="1" x14ac:dyDescent="0.25">
      <c r="A139" s="7"/>
      <c r="B139" s="7"/>
      <c r="E139" s="12"/>
      <c r="F139" s="12"/>
      <c r="G139" s="12"/>
      <c r="H139" s="12"/>
      <c r="I139" s="12"/>
      <c r="J139" s="12"/>
      <c r="K139" s="12"/>
    </row>
    <row r="140" spans="1:11" ht="16.5" customHeight="1" x14ac:dyDescent="0.25">
      <c r="A140" s="7"/>
      <c r="B140" s="7"/>
      <c r="E140" s="12"/>
      <c r="F140" s="47"/>
      <c r="G140" s="12"/>
      <c r="H140" s="47"/>
      <c r="I140" s="12"/>
      <c r="J140" s="47"/>
      <c r="K140" s="12"/>
    </row>
    <row r="141" spans="1:11" ht="16.5" customHeight="1" x14ac:dyDescent="0.25">
      <c r="A141" s="7"/>
      <c r="B141" s="7"/>
      <c r="E141" s="12"/>
      <c r="F141" s="47"/>
      <c r="G141" s="12"/>
      <c r="H141" s="47"/>
      <c r="I141" s="12"/>
      <c r="J141" s="47"/>
      <c r="K141" s="12"/>
    </row>
    <row r="142" spans="1:11" ht="16.5" customHeight="1" x14ac:dyDescent="0.25">
      <c r="A142" s="7"/>
      <c r="B142" s="7"/>
      <c r="E142" s="12"/>
      <c r="F142" s="47"/>
      <c r="G142" s="12"/>
      <c r="H142" s="47"/>
      <c r="I142" s="12"/>
      <c r="J142" s="47"/>
      <c r="K142" s="12"/>
    </row>
    <row r="143" spans="1:11" ht="12.75" customHeight="1" x14ac:dyDescent="0.25"/>
    <row r="144" spans="1:11" ht="21.95" customHeight="1" x14ac:dyDescent="0.25">
      <c r="A144" s="9" t="str">
        <f>+A96</f>
        <v>The accompanying notes on pages 11 to 20 form part of this interim financial information.</v>
      </c>
      <c r="B144" s="9"/>
      <c r="C144" s="24"/>
      <c r="D144" s="9"/>
      <c r="E144" s="223"/>
      <c r="F144" s="86"/>
      <c r="G144" s="223"/>
      <c r="H144" s="86"/>
      <c r="I144" s="86"/>
      <c r="J144" s="86"/>
      <c r="K144" s="86"/>
    </row>
  </sheetData>
  <mergeCells count="12">
    <mergeCell ref="I103:K103"/>
    <mergeCell ref="E102:G102"/>
    <mergeCell ref="E103:G103"/>
    <mergeCell ref="E54:G54"/>
    <mergeCell ref="E55:G55"/>
    <mergeCell ref="I55:K55"/>
    <mergeCell ref="I102:K102"/>
    <mergeCell ref="I6:K6"/>
    <mergeCell ref="I7:K7"/>
    <mergeCell ref="I54:K54"/>
    <mergeCell ref="E6:G6"/>
    <mergeCell ref="E7:G7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&amp;R&amp;"Arial,Regular"&amp;9&amp;P</oddFooter>
  </headerFooter>
  <ignoredErrors>
    <ignoredError sqref="E106:K106 E58:K58 E10:K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J48"/>
  <sheetViews>
    <sheetView zoomScaleNormal="100" workbookViewId="0">
      <selection activeCell="F13" sqref="F13"/>
    </sheetView>
  </sheetViews>
  <sheetFormatPr defaultColWidth="9.140625" defaultRowHeight="16.5" customHeight="1" x14ac:dyDescent="0.25"/>
  <cols>
    <col min="1" max="1" width="29" style="30" customWidth="1"/>
    <col min="2" max="2" width="5.28515625" style="45" customWidth="1"/>
    <col min="3" max="3" width="0.5703125" style="30" customWidth="1"/>
    <col min="4" max="4" width="13.28515625" style="42" customWidth="1"/>
    <col min="5" max="5" width="0.5703125" style="42" customWidth="1"/>
    <col min="6" max="6" width="13.28515625" style="42" customWidth="1"/>
    <col min="7" max="7" width="0.5703125" style="42" customWidth="1"/>
    <col min="8" max="8" width="13.28515625" style="42" customWidth="1"/>
    <col min="9" max="9" width="0.5703125" style="42" customWidth="1"/>
    <col min="10" max="10" width="13.28515625" style="42" customWidth="1"/>
    <col min="11" max="16384" width="9.140625" style="30"/>
  </cols>
  <sheetData>
    <row r="1" spans="1:10" ht="16.5" customHeight="1" x14ac:dyDescent="0.25">
      <c r="A1" s="7" t="str">
        <f>'BS2-4'!A1</f>
        <v>Sunsweet Public Company Limited</v>
      </c>
    </row>
    <row r="2" spans="1:10" ht="16.5" customHeight="1" x14ac:dyDescent="0.25">
      <c r="A2" s="7" t="s">
        <v>36</v>
      </c>
      <c r="B2" s="7"/>
      <c r="C2" s="7"/>
      <c r="D2" s="202"/>
      <c r="F2" s="202"/>
    </row>
    <row r="3" spans="1:10" ht="16.5" customHeight="1" x14ac:dyDescent="0.25">
      <c r="A3" s="23" t="s">
        <v>171</v>
      </c>
      <c r="B3" s="8"/>
      <c r="C3" s="8"/>
      <c r="D3" s="203"/>
      <c r="E3" s="86"/>
      <c r="F3" s="203"/>
      <c r="G3" s="86"/>
      <c r="H3" s="86"/>
      <c r="I3" s="86"/>
      <c r="J3" s="86"/>
    </row>
    <row r="4" spans="1:10" ht="16.5" customHeight="1" x14ac:dyDescent="0.25">
      <c r="A4" s="29"/>
      <c r="B4" s="15"/>
      <c r="C4" s="15"/>
      <c r="D4" s="204"/>
      <c r="E4" s="63"/>
      <c r="F4" s="204"/>
      <c r="G4" s="63"/>
      <c r="H4" s="63"/>
      <c r="I4" s="63"/>
      <c r="J4" s="63"/>
    </row>
    <row r="6" spans="1:10" ht="16.5" customHeight="1" x14ac:dyDescent="0.25">
      <c r="D6" s="248" t="s">
        <v>1</v>
      </c>
      <c r="E6" s="248"/>
      <c r="F6" s="248"/>
      <c r="G6" s="205"/>
      <c r="H6" s="246" t="s">
        <v>2</v>
      </c>
      <c r="I6" s="246"/>
      <c r="J6" s="246"/>
    </row>
    <row r="7" spans="1:10" ht="16.5" customHeight="1" x14ac:dyDescent="0.25">
      <c r="B7" s="31"/>
      <c r="D7" s="247" t="s">
        <v>68</v>
      </c>
      <c r="E7" s="247"/>
      <c r="F7" s="247"/>
      <c r="G7" s="204"/>
      <c r="H7" s="247" t="s">
        <v>68</v>
      </c>
      <c r="I7" s="247"/>
      <c r="J7" s="247"/>
    </row>
    <row r="8" spans="1:10" ht="16.5" customHeight="1" x14ac:dyDescent="0.25">
      <c r="B8" s="31"/>
      <c r="D8" s="206" t="s">
        <v>70</v>
      </c>
      <c r="E8" s="206"/>
      <c r="F8" s="206" t="s">
        <v>70</v>
      </c>
      <c r="G8" s="207"/>
      <c r="H8" s="206" t="s">
        <v>70</v>
      </c>
      <c r="I8" s="206"/>
      <c r="J8" s="206" t="s">
        <v>70</v>
      </c>
    </row>
    <row r="9" spans="1:10" ht="16.5" customHeight="1" x14ac:dyDescent="0.25">
      <c r="B9" s="31"/>
      <c r="D9" s="206" t="s">
        <v>126</v>
      </c>
      <c r="E9" s="84"/>
      <c r="F9" s="206" t="s">
        <v>85</v>
      </c>
      <c r="G9" s="84"/>
      <c r="H9" s="206" t="s">
        <v>126</v>
      </c>
      <c r="I9" s="84"/>
      <c r="J9" s="206" t="s">
        <v>85</v>
      </c>
    </row>
    <row r="10" spans="1:10" ht="16.5" customHeight="1" x14ac:dyDescent="0.25">
      <c r="A10" s="7"/>
      <c r="B10" s="35"/>
      <c r="D10" s="208" t="s">
        <v>5</v>
      </c>
      <c r="E10" s="84"/>
      <c r="F10" s="208" t="s">
        <v>5</v>
      </c>
      <c r="G10" s="84"/>
      <c r="H10" s="208" t="s">
        <v>5</v>
      </c>
      <c r="I10" s="84"/>
      <c r="J10" s="208" t="s">
        <v>5</v>
      </c>
    </row>
    <row r="11" spans="1:10" ht="16.5" customHeight="1" x14ac:dyDescent="0.25">
      <c r="A11" s="7"/>
      <c r="B11" s="35"/>
      <c r="D11" s="209"/>
      <c r="E11" s="84"/>
      <c r="F11" s="210"/>
      <c r="G11" s="84"/>
      <c r="H11" s="209"/>
      <c r="I11" s="84"/>
      <c r="J11" s="210"/>
    </row>
    <row r="12" spans="1:10" ht="16.5" customHeight="1" x14ac:dyDescent="0.25">
      <c r="A12" s="30" t="s">
        <v>140</v>
      </c>
      <c r="B12" s="31"/>
      <c r="D12" s="46">
        <v>512378037</v>
      </c>
      <c r="E12" s="47"/>
      <c r="F12" s="47">
        <v>479222507</v>
      </c>
      <c r="G12" s="47"/>
      <c r="H12" s="46">
        <v>509193319</v>
      </c>
      <c r="I12" s="47"/>
      <c r="J12" s="47">
        <v>470408963</v>
      </c>
    </row>
    <row r="13" spans="1:10" ht="16.5" customHeight="1" x14ac:dyDescent="0.25">
      <c r="A13" s="30" t="s">
        <v>84</v>
      </c>
      <c r="B13" s="31"/>
      <c r="D13" s="51">
        <v>-467491991</v>
      </c>
      <c r="E13" s="47"/>
      <c r="F13" s="2">
        <v>-391485776</v>
      </c>
      <c r="G13" s="47"/>
      <c r="H13" s="51">
        <v>-464816869</v>
      </c>
      <c r="I13" s="47"/>
      <c r="J13" s="2">
        <v>-383640665</v>
      </c>
    </row>
    <row r="14" spans="1:10" ht="16.5" customHeight="1" x14ac:dyDescent="0.25">
      <c r="B14" s="31"/>
      <c r="D14" s="11"/>
      <c r="E14" s="47"/>
      <c r="F14" s="12"/>
      <c r="G14" s="47"/>
      <c r="H14" s="11"/>
      <c r="I14" s="47"/>
      <c r="J14" s="12"/>
    </row>
    <row r="15" spans="1:10" ht="16.5" customHeight="1" x14ac:dyDescent="0.25">
      <c r="A15" s="7" t="s">
        <v>77</v>
      </c>
      <c r="B15" s="31"/>
      <c r="D15" s="211">
        <f>SUM(D12,D13)</f>
        <v>44886046</v>
      </c>
      <c r="E15" s="47"/>
      <c r="F15" s="47">
        <f>SUM(F12,F13)</f>
        <v>87736731</v>
      </c>
      <c r="G15" s="47"/>
      <c r="H15" s="211">
        <f>SUM(H12,H13)</f>
        <v>44376450</v>
      </c>
      <c r="I15" s="12"/>
      <c r="J15" s="47">
        <f>SUM(J12,J13)</f>
        <v>86768298</v>
      </c>
    </row>
    <row r="16" spans="1:10" ht="16.5" customHeight="1" x14ac:dyDescent="0.25">
      <c r="A16" s="30" t="s">
        <v>37</v>
      </c>
      <c r="B16" s="31"/>
      <c r="D16" s="46">
        <v>1082189</v>
      </c>
      <c r="E16" s="12"/>
      <c r="F16" s="12">
        <v>1992541</v>
      </c>
      <c r="G16" s="12"/>
      <c r="H16" s="46">
        <v>1127189</v>
      </c>
      <c r="I16" s="12"/>
      <c r="J16" s="12">
        <v>2141531</v>
      </c>
    </row>
    <row r="17" spans="1:10" ht="16.5" customHeight="1" x14ac:dyDescent="0.25">
      <c r="A17" s="30" t="s">
        <v>182</v>
      </c>
      <c r="B17" s="31"/>
      <c r="D17" s="46">
        <v>1125232</v>
      </c>
      <c r="E17" s="12"/>
      <c r="F17" s="12">
        <v>-9857817</v>
      </c>
      <c r="G17" s="12"/>
      <c r="H17" s="46">
        <v>1090004</v>
      </c>
      <c r="I17" s="12"/>
      <c r="J17" s="12">
        <v>-9699107</v>
      </c>
    </row>
    <row r="18" spans="1:10" ht="16.5" customHeight="1" x14ac:dyDescent="0.25">
      <c r="A18" s="30" t="s">
        <v>38</v>
      </c>
      <c r="B18" s="31"/>
      <c r="D18" s="46">
        <v>-35136808</v>
      </c>
      <c r="E18" s="12"/>
      <c r="F18" s="12">
        <v>-32598679</v>
      </c>
      <c r="G18" s="12"/>
      <c r="H18" s="46">
        <v>-35044914</v>
      </c>
      <c r="I18" s="12"/>
      <c r="J18" s="12">
        <v>-32313928</v>
      </c>
    </row>
    <row r="19" spans="1:10" ht="16.5" customHeight="1" x14ac:dyDescent="0.25">
      <c r="A19" s="30" t="s">
        <v>39</v>
      </c>
      <c r="B19" s="31"/>
      <c r="D19" s="46">
        <v>-16128577</v>
      </c>
      <c r="E19" s="12"/>
      <c r="F19" s="12">
        <v>-18135816</v>
      </c>
      <c r="G19" s="12"/>
      <c r="H19" s="46">
        <v>-15943159</v>
      </c>
      <c r="I19" s="12"/>
      <c r="J19" s="12">
        <v>-17775149</v>
      </c>
    </row>
    <row r="20" spans="1:10" ht="16.5" customHeight="1" x14ac:dyDescent="0.25">
      <c r="A20" s="30" t="s">
        <v>40</v>
      </c>
      <c r="B20" s="31"/>
      <c r="D20" s="51">
        <v>-1467784</v>
      </c>
      <c r="E20" s="12"/>
      <c r="F20" s="2">
        <v>-292458</v>
      </c>
      <c r="G20" s="12"/>
      <c r="H20" s="51">
        <v>-1466222</v>
      </c>
      <c r="I20" s="12"/>
      <c r="J20" s="2">
        <v>-292060</v>
      </c>
    </row>
    <row r="21" spans="1:10" ht="16.5" customHeight="1" x14ac:dyDescent="0.25">
      <c r="B21" s="31"/>
      <c r="D21" s="11"/>
      <c r="E21" s="47"/>
      <c r="F21" s="12"/>
      <c r="G21" s="47"/>
      <c r="H21" s="11"/>
      <c r="I21" s="47"/>
      <c r="J21" s="12"/>
    </row>
    <row r="22" spans="1:10" ht="16.5" customHeight="1" x14ac:dyDescent="0.25">
      <c r="A22" s="7" t="s">
        <v>144</v>
      </c>
      <c r="B22" s="31"/>
      <c r="D22" s="211">
        <f>SUM(D15:D20)</f>
        <v>-5639702</v>
      </c>
      <c r="E22" s="47"/>
      <c r="F22" s="47">
        <f>SUM(F15:F20)</f>
        <v>28844502</v>
      </c>
      <c r="G22" s="47"/>
      <c r="H22" s="211">
        <f>SUM(H15:H20)</f>
        <v>-5860652</v>
      </c>
      <c r="I22" s="47"/>
      <c r="J22" s="47">
        <f>SUM(J15:J20)</f>
        <v>28829585</v>
      </c>
    </row>
    <row r="23" spans="1:10" ht="16.5" customHeight="1" x14ac:dyDescent="0.25">
      <c r="A23" s="30" t="s">
        <v>41</v>
      </c>
      <c r="D23" s="212">
        <v>6593350</v>
      </c>
      <c r="E23" s="12"/>
      <c r="F23" s="213">
        <v>104143</v>
      </c>
      <c r="G23" s="12"/>
      <c r="H23" s="51">
        <v>6639362</v>
      </c>
      <c r="I23" s="12"/>
      <c r="J23" s="2">
        <v>139231</v>
      </c>
    </row>
    <row r="24" spans="1:10" ht="16.5" customHeight="1" x14ac:dyDescent="0.25">
      <c r="B24" s="31"/>
      <c r="D24" s="214"/>
      <c r="E24" s="12"/>
      <c r="F24" s="215"/>
      <c r="G24" s="12"/>
      <c r="H24" s="214"/>
      <c r="I24" s="12"/>
      <c r="J24" s="215"/>
    </row>
    <row r="25" spans="1:10" ht="16.5" customHeight="1" x14ac:dyDescent="0.25">
      <c r="A25" s="7" t="s">
        <v>183</v>
      </c>
      <c r="B25" s="31"/>
      <c r="D25" s="11">
        <f>SUM(D22,D23)</f>
        <v>953648</v>
      </c>
      <c r="E25" s="12"/>
      <c r="F25" s="12">
        <f>SUM(F22,F23)</f>
        <v>28948645</v>
      </c>
      <c r="G25" s="12"/>
      <c r="H25" s="11">
        <f>SUM(H22,H23)</f>
        <v>778710</v>
      </c>
      <c r="I25" s="12"/>
      <c r="J25" s="12">
        <f>SUM(J22,J23)</f>
        <v>28968816</v>
      </c>
    </row>
    <row r="26" spans="1:10" ht="16.5" customHeight="1" x14ac:dyDescent="0.25">
      <c r="A26" s="30" t="s">
        <v>73</v>
      </c>
      <c r="B26" s="31"/>
      <c r="D26" s="216">
        <v>0</v>
      </c>
      <c r="E26" s="12"/>
      <c r="F26" s="213">
        <v>0</v>
      </c>
      <c r="G26" s="12"/>
      <c r="H26" s="216">
        <v>0</v>
      </c>
      <c r="I26" s="12"/>
      <c r="J26" s="213" t="s">
        <v>30</v>
      </c>
    </row>
    <row r="27" spans="1:10" ht="16.5" customHeight="1" x14ac:dyDescent="0.25">
      <c r="B27" s="31"/>
      <c r="D27" s="214"/>
      <c r="E27" s="12"/>
      <c r="F27" s="215"/>
      <c r="G27" s="12"/>
      <c r="H27" s="214"/>
      <c r="I27" s="12"/>
      <c r="J27" s="215"/>
    </row>
    <row r="28" spans="1:10" ht="16.5" customHeight="1" x14ac:dyDescent="0.25">
      <c r="A28" s="7" t="s">
        <v>74</v>
      </c>
      <c r="B28" s="31"/>
      <c r="D28" s="214"/>
      <c r="E28" s="12"/>
      <c r="F28" s="215"/>
      <c r="G28" s="12"/>
      <c r="H28" s="214"/>
      <c r="I28" s="12"/>
      <c r="J28" s="215"/>
    </row>
    <row r="29" spans="1:10" ht="16.5" customHeight="1" thickBot="1" x14ac:dyDescent="0.3">
      <c r="A29" s="7" t="s">
        <v>184</v>
      </c>
      <c r="B29" s="31"/>
      <c r="D29" s="13">
        <f>SUM(D25:D26)</f>
        <v>953648</v>
      </c>
      <c r="E29" s="12"/>
      <c r="F29" s="14">
        <f>SUM(F25:F26)</f>
        <v>28948645</v>
      </c>
      <c r="G29" s="12"/>
      <c r="H29" s="13">
        <f>SUM(H25:H26)</f>
        <v>778710</v>
      </c>
      <c r="I29" s="12"/>
      <c r="J29" s="14">
        <f>SUM(J25:J26)</f>
        <v>28968816</v>
      </c>
    </row>
    <row r="30" spans="1:10" ht="16.5" customHeight="1" thickTop="1" x14ac:dyDescent="0.25">
      <c r="B30" s="31"/>
      <c r="D30" s="214"/>
      <c r="E30" s="12"/>
      <c r="F30" s="215"/>
      <c r="G30" s="12"/>
      <c r="H30" s="214"/>
      <c r="I30" s="12"/>
      <c r="J30" s="215"/>
    </row>
    <row r="31" spans="1:10" ht="16.5" customHeight="1" x14ac:dyDescent="0.25">
      <c r="A31" s="7" t="s">
        <v>199</v>
      </c>
      <c r="D31" s="11"/>
      <c r="E31" s="12"/>
      <c r="F31" s="12"/>
      <c r="G31" s="12"/>
      <c r="H31" s="11"/>
      <c r="I31" s="12"/>
      <c r="J31" s="12"/>
    </row>
    <row r="32" spans="1:10" ht="16.5" customHeight="1" x14ac:dyDescent="0.25">
      <c r="A32" s="7" t="s">
        <v>200</v>
      </c>
      <c r="D32" s="11"/>
      <c r="E32" s="12"/>
      <c r="F32" s="12"/>
      <c r="G32" s="12"/>
      <c r="H32" s="11"/>
      <c r="I32" s="12"/>
      <c r="J32" s="12"/>
    </row>
    <row r="33" spans="1:10" ht="16.5" customHeight="1" x14ac:dyDescent="0.25">
      <c r="A33" s="30" t="s">
        <v>201</v>
      </c>
      <c r="D33" s="217">
        <f>D29</f>
        <v>953648</v>
      </c>
      <c r="E33" s="218"/>
      <c r="F33" s="218">
        <f>F29</f>
        <v>28948645</v>
      </c>
      <c r="G33" s="218"/>
      <c r="H33" s="217">
        <f>H29</f>
        <v>778710</v>
      </c>
      <c r="I33" s="218"/>
      <c r="J33" s="218">
        <f>J29</f>
        <v>28968816</v>
      </c>
    </row>
    <row r="34" spans="1:10" ht="16.5" customHeight="1" x14ac:dyDescent="0.25">
      <c r="A34" s="30" t="s">
        <v>202</v>
      </c>
      <c r="D34" s="1">
        <v>0</v>
      </c>
      <c r="E34" s="12"/>
      <c r="F34" s="2" t="s">
        <v>30</v>
      </c>
      <c r="G34" s="12"/>
      <c r="H34" s="1">
        <v>0</v>
      </c>
      <c r="I34" s="12"/>
      <c r="J34" s="2" t="s">
        <v>30</v>
      </c>
    </row>
    <row r="35" spans="1:10" ht="16.5" customHeight="1" x14ac:dyDescent="0.25">
      <c r="D35" s="11"/>
      <c r="E35" s="12"/>
      <c r="F35" s="12"/>
      <c r="G35" s="12"/>
      <c r="H35" s="11"/>
      <c r="I35" s="12"/>
      <c r="J35" s="12"/>
    </row>
    <row r="36" spans="1:10" ht="16.5" customHeight="1" thickBot="1" x14ac:dyDescent="0.3">
      <c r="D36" s="13">
        <f>SUM(D33:D34)</f>
        <v>953648</v>
      </c>
      <c r="E36" s="12"/>
      <c r="F36" s="14">
        <f>SUM(F33:F34)</f>
        <v>28948645</v>
      </c>
      <c r="G36" s="12"/>
      <c r="H36" s="13">
        <f>SUM(H33:H34)</f>
        <v>778710</v>
      </c>
      <c r="I36" s="12"/>
      <c r="J36" s="14">
        <f>SUM(J33:J34)</f>
        <v>28968816</v>
      </c>
    </row>
    <row r="37" spans="1:10" ht="16.5" customHeight="1" thickTop="1" x14ac:dyDescent="0.25">
      <c r="D37" s="11"/>
      <c r="E37" s="12"/>
      <c r="F37" s="12"/>
      <c r="G37" s="12"/>
      <c r="H37" s="11"/>
      <c r="I37" s="12"/>
      <c r="J37" s="12"/>
    </row>
    <row r="38" spans="1:10" ht="16.5" customHeight="1" x14ac:dyDescent="0.25">
      <c r="D38" s="11"/>
      <c r="E38" s="12"/>
      <c r="F38" s="12"/>
      <c r="G38" s="12"/>
      <c r="H38" s="11"/>
      <c r="I38" s="12"/>
      <c r="J38" s="12"/>
    </row>
    <row r="39" spans="1:10" ht="16.5" customHeight="1" x14ac:dyDescent="0.25">
      <c r="A39" s="7" t="s">
        <v>197</v>
      </c>
      <c r="D39" s="211"/>
      <c r="E39" s="47"/>
      <c r="F39" s="47"/>
      <c r="G39" s="47"/>
      <c r="H39" s="211"/>
      <c r="I39" s="47"/>
      <c r="J39" s="47"/>
    </row>
    <row r="40" spans="1:10" ht="16.5" customHeight="1" thickBot="1" x14ac:dyDescent="0.3">
      <c r="A40" s="30" t="s">
        <v>198</v>
      </c>
      <c r="D40" s="245">
        <v>2E-3</v>
      </c>
      <c r="E40" s="220"/>
      <c r="F40" s="221">
        <v>7.0000000000000007E-2</v>
      </c>
      <c r="G40" s="220"/>
      <c r="H40" s="245">
        <v>2E-3</v>
      </c>
      <c r="J40" s="221">
        <v>7.0000000000000007E-2</v>
      </c>
    </row>
    <row r="41" spans="1:10" ht="16.5" customHeight="1" thickTop="1" x14ac:dyDescent="0.25">
      <c r="A41" s="30" t="s">
        <v>42</v>
      </c>
      <c r="B41" s="30"/>
    </row>
    <row r="42" spans="1:10" ht="16.5" customHeight="1" x14ac:dyDescent="0.25">
      <c r="A42" s="7"/>
      <c r="D42" s="12"/>
      <c r="E42" s="12"/>
      <c r="F42" s="12"/>
      <c r="G42" s="12"/>
      <c r="H42" s="12"/>
      <c r="I42" s="12"/>
      <c r="J42" s="12"/>
    </row>
    <row r="43" spans="1:10" ht="16.5" customHeight="1" x14ac:dyDescent="0.25">
      <c r="A43" s="7"/>
      <c r="D43" s="12"/>
      <c r="E43" s="12"/>
      <c r="F43" s="12"/>
      <c r="G43" s="12"/>
      <c r="H43" s="12"/>
      <c r="I43" s="12"/>
      <c r="J43" s="12"/>
    </row>
    <row r="44" spans="1:10" ht="16.5" customHeight="1" x14ac:dyDescent="0.25">
      <c r="A44" s="7"/>
      <c r="D44" s="12"/>
      <c r="E44" s="12"/>
      <c r="F44" s="12"/>
      <c r="G44" s="12"/>
      <c r="H44" s="12"/>
      <c r="I44" s="12"/>
      <c r="J44" s="12"/>
    </row>
    <row r="45" spans="1:10" ht="16.5" customHeight="1" x14ac:dyDescent="0.25">
      <c r="A45" s="7"/>
      <c r="D45" s="12"/>
      <c r="E45" s="12"/>
      <c r="F45" s="12"/>
      <c r="G45" s="12"/>
      <c r="H45" s="12"/>
      <c r="I45" s="12"/>
      <c r="J45" s="12"/>
    </row>
    <row r="46" spans="1:10" ht="16.5" customHeight="1" x14ac:dyDescent="0.25">
      <c r="A46" s="7"/>
      <c r="D46" s="12"/>
      <c r="E46" s="12"/>
      <c r="F46" s="12"/>
      <c r="G46" s="12"/>
      <c r="H46" s="12"/>
      <c r="I46" s="12"/>
      <c r="J46" s="12"/>
    </row>
    <row r="47" spans="1:10" ht="15.2" customHeight="1" x14ac:dyDescent="0.25">
      <c r="D47" s="12"/>
      <c r="E47" s="12"/>
      <c r="F47" s="12"/>
      <c r="G47" s="12"/>
      <c r="H47" s="12"/>
      <c r="I47" s="12"/>
      <c r="J47" s="12"/>
    </row>
    <row r="48" spans="1:10" ht="21.95" customHeight="1" x14ac:dyDescent="0.25">
      <c r="A48" s="9" t="str">
        <f>'BS2-4'!A48</f>
        <v>The accompanying notes on pages 11 to 20 form part of this interim financial information.</v>
      </c>
      <c r="B48" s="24"/>
      <c r="C48" s="9"/>
      <c r="D48" s="2"/>
      <c r="E48" s="2"/>
      <c r="F48" s="2"/>
      <c r="G48" s="2"/>
      <c r="H48" s="2"/>
      <c r="I48" s="2"/>
      <c r="J48" s="2"/>
    </row>
  </sheetData>
  <mergeCells count="4">
    <mergeCell ref="D6:F6"/>
    <mergeCell ref="H6:J6"/>
    <mergeCell ref="D7:F7"/>
    <mergeCell ref="H7:J7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  <ignoredErrors>
    <ignoredError sqref="D9:J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J48"/>
  <sheetViews>
    <sheetView topLeftCell="A46" zoomScaleNormal="100" workbookViewId="0">
      <selection activeCell="M57" sqref="M57"/>
    </sheetView>
  </sheetViews>
  <sheetFormatPr defaultColWidth="9.140625" defaultRowHeight="16.5" customHeight="1" x14ac:dyDescent="0.25"/>
  <cols>
    <col min="1" max="1" width="29" style="30" customWidth="1"/>
    <col min="2" max="2" width="5.28515625" style="45" customWidth="1"/>
    <col min="3" max="3" width="0.5703125" style="30" customWidth="1"/>
    <col min="4" max="4" width="13.28515625" style="42" customWidth="1"/>
    <col min="5" max="5" width="0.5703125" style="42" customWidth="1"/>
    <col min="6" max="6" width="13.28515625" style="42" customWidth="1"/>
    <col min="7" max="7" width="0.5703125" style="42" customWidth="1"/>
    <col min="8" max="8" width="13.28515625" style="42" customWidth="1"/>
    <col min="9" max="9" width="0.5703125" style="42" customWidth="1"/>
    <col min="10" max="10" width="13.28515625" style="42" customWidth="1"/>
    <col min="11" max="16384" width="9.140625" style="30"/>
  </cols>
  <sheetData>
    <row r="1" spans="1:10" ht="16.5" customHeight="1" x14ac:dyDescent="0.25">
      <c r="A1" s="7" t="str">
        <f>'BS2-4'!A1</f>
        <v>Sunsweet Public Company Limited</v>
      </c>
    </row>
    <row r="2" spans="1:10" ht="16.5" customHeight="1" x14ac:dyDescent="0.25">
      <c r="A2" s="7" t="s">
        <v>36</v>
      </c>
      <c r="B2" s="7"/>
      <c r="C2" s="7"/>
      <c r="D2" s="202"/>
      <c r="F2" s="202"/>
    </row>
    <row r="3" spans="1:10" ht="16.5" customHeight="1" x14ac:dyDescent="0.25">
      <c r="A3" s="23" t="s">
        <v>172</v>
      </c>
      <c r="B3" s="8"/>
      <c r="C3" s="8"/>
      <c r="D3" s="203"/>
      <c r="E3" s="86"/>
      <c r="F3" s="203"/>
      <c r="G3" s="86"/>
      <c r="H3" s="86"/>
      <c r="I3" s="86"/>
      <c r="J3" s="86"/>
    </row>
    <row r="4" spans="1:10" ht="16.5" customHeight="1" x14ac:dyDescent="0.25">
      <c r="A4" s="29"/>
      <c r="B4" s="15"/>
      <c r="C4" s="15"/>
      <c r="D4" s="204"/>
      <c r="E4" s="63"/>
      <c r="F4" s="204"/>
      <c r="G4" s="63"/>
      <c r="H4" s="63"/>
      <c r="I4" s="63"/>
      <c r="J4" s="63"/>
    </row>
    <row r="6" spans="1:10" ht="16.5" customHeight="1" x14ac:dyDescent="0.25">
      <c r="D6" s="248" t="s">
        <v>1</v>
      </c>
      <c r="E6" s="248"/>
      <c r="F6" s="248"/>
      <c r="G6" s="205"/>
      <c r="H6" s="246" t="s">
        <v>2</v>
      </c>
      <c r="I6" s="246"/>
      <c r="J6" s="246"/>
    </row>
    <row r="7" spans="1:10" ht="16.5" customHeight="1" x14ac:dyDescent="0.25">
      <c r="B7" s="31"/>
      <c r="D7" s="247" t="s">
        <v>68</v>
      </c>
      <c r="E7" s="247"/>
      <c r="F7" s="247"/>
      <c r="G7" s="204"/>
      <c r="H7" s="247" t="s">
        <v>68</v>
      </c>
      <c r="I7" s="247"/>
      <c r="J7" s="247"/>
    </row>
    <row r="8" spans="1:10" ht="16.5" customHeight="1" x14ac:dyDescent="0.25">
      <c r="B8" s="31"/>
      <c r="D8" s="206" t="s">
        <v>70</v>
      </c>
      <c r="E8" s="206"/>
      <c r="F8" s="206" t="s">
        <v>70</v>
      </c>
      <c r="G8" s="207"/>
      <c r="H8" s="206" t="s">
        <v>70</v>
      </c>
      <c r="I8" s="206"/>
      <c r="J8" s="206" t="s">
        <v>70</v>
      </c>
    </row>
    <row r="9" spans="1:10" ht="16.5" customHeight="1" x14ac:dyDescent="0.25">
      <c r="B9" s="31"/>
      <c r="D9" s="206" t="s">
        <v>126</v>
      </c>
      <c r="E9" s="84"/>
      <c r="F9" s="206" t="s">
        <v>85</v>
      </c>
      <c r="G9" s="84"/>
      <c r="H9" s="206" t="s">
        <v>126</v>
      </c>
      <c r="I9" s="84"/>
      <c r="J9" s="206" t="s">
        <v>85</v>
      </c>
    </row>
    <row r="10" spans="1:10" ht="16.5" customHeight="1" x14ac:dyDescent="0.25">
      <c r="A10" s="7"/>
      <c r="B10" s="33" t="s">
        <v>81</v>
      </c>
      <c r="D10" s="208" t="s">
        <v>5</v>
      </c>
      <c r="E10" s="84"/>
      <c r="F10" s="208" t="s">
        <v>5</v>
      </c>
      <c r="G10" s="84"/>
      <c r="H10" s="208" t="s">
        <v>5</v>
      </c>
      <c r="I10" s="84"/>
      <c r="J10" s="208" t="s">
        <v>5</v>
      </c>
    </row>
    <row r="11" spans="1:10" ht="16.5" customHeight="1" x14ac:dyDescent="0.25">
      <c r="A11" s="7"/>
      <c r="B11" s="35"/>
      <c r="D11" s="209"/>
      <c r="E11" s="84"/>
      <c r="F11" s="210"/>
      <c r="G11" s="84"/>
      <c r="H11" s="209"/>
      <c r="I11" s="84"/>
      <c r="J11" s="210"/>
    </row>
    <row r="12" spans="1:10" ht="16.5" customHeight="1" x14ac:dyDescent="0.25">
      <c r="A12" s="30" t="s">
        <v>140</v>
      </c>
      <c r="B12" s="35"/>
      <c r="D12" s="46">
        <v>1387728533</v>
      </c>
      <c r="E12" s="47"/>
      <c r="F12" s="47">
        <v>1378531181</v>
      </c>
      <c r="G12" s="47"/>
      <c r="H12" s="46">
        <v>1374240205</v>
      </c>
      <c r="I12" s="47"/>
      <c r="J12" s="47">
        <v>1360470347</v>
      </c>
    </row>
    <row r="13" spans="1:10" ht="16.5" customHeight="1" x14ac:dyDescent="0.25">
      <c r="A13" s="30" t="s">
        <v>84</v>
      </c>
      <c r="B13" s="31"/>
      <c r="D13" s="51">
        <v>-1283999387</v>
      </c>
      <c r="E13" s="47"/>
      <c r="F13" s="2">
        <v>-1171924036</v>
      </c>
      <c r="G13" s="47"/>
      <c r="H13" s="51">
        <v>-1272845394</v>
      </c>
      <c r="I13" s="47"/>
      <c r="J13" s="2">
        <v>-1156411580</v>
      </c>
    </row>
    <row r="14" spans="1:10" ht="16.5" customHeight="1" x14ac:dyDescent="0.25">
      <c r="B14" s="31"/>
      <c r="D14" s="11"/>
      <c r="E14" s="47"/>
      <c r="F14" s="12"/>
      <c r="G14" s="47"/>
      <c r="H14" s="11"/>
      <c r="I14" s="47"/>
      <c r="J14" s="12"/>
    </row>
    <row r="15" spans="1:10" ht="16.5" customHeight="1" x14ac:dyDescent="0.25">
      <c r="A15" s="7" t="s">
        <v>77</v>
      </c>
      <c r="B15" s="31"/>
      <c r="D15" s="211">
        <f>SUM(D12,D13)</f>
        <v>103729146</v>
      </c>
      <c r="E15" s="47"/>
      <c r="F15" s="47">
        <f>SUM(F12,F13)</f>
        <v>206607145</v>
      </c>
      <c r="G15" s="47"/>
      <c r="H15" s="211">
        <f>SUM(H12,H13)</f>
        <v>101394811</v>
      </c>
      <c r="I15" s="12"/>
      <c r="J15" s="47">
        <f>SUM(J12,J13)</f>
        <v>204058767</v>
      </c>
    </row>
    <row r="16" spans="1:10" ht="16.5" customHeight="1" x14ac:dyDescent="0.25">
      <c r="A16" s="30" t="s">
        <v>37</v>
      </c>
      <c r="B16" s="31"/>
      <c r="D16" s="46">
        <v>3622362</v>
      </c>
      <c r="E16" s="12"/>
      <c r="F16" s="12">
        <v>5797526</v>
      </c>
      <c r="G16" s="12"/>
      <c r="H16" s="46">
        <v>3771245</v>
      </c>
      <c r="I16" s="12"/>
      <c r="J16" s="12">
        <v>6116474</v>
      </c>
    </row>
    <row r="17" spans="1:10" ht="16.5" customHeight="1" x14ac:dyDescent="0.25">
      <c r="A17" s="30" t="s">
        <v>110</v>
      </c>
      <c r="B17" s="31"/>
      <c r="D17" s="46">
        <v>14597187</v>
      </c>
      <c r="E17" s="12"/>
      <c r="F17" s="12">
        <v>6321168</v>
      </c>
      <c r="G17" s="12"/>
      <c r="H17" s="46">
        <v>14558981</v>
      </c>
      <c r="I17" s="12"/>
      <c r="J17" s="12">
        <v>6392770</v>
      </c>
    </row>
    <row r="18" spans="1:10" ht="16.5" customHeight="1" x14ac:dyDescent="0.25">
      <c r="A18" s="30" t="s">
        <v>38</v>
      </c>
      <c r="B18" s="31"/>
      <c r="D18" s="46">
        <v>-102767299</v>
      </c>
      <c r="E18" s="12"/>
      <c r="F18" s="12">
        <v>-103144635</v>
      </c>
      <c r="G18" s="12"/>
      <c r="H18" s="46">
        <v>-101957395</v>
      </c>
      <c r="I18" s="12"/>
      <c r="J18" s="12">
        <v>-102137154</v>
      </c>
    </row>
    <row r="19" spans="1:10" ht="16.5" customHeight="1" x14ac:dyDescent="0.25">
      <c r="A19" s="30" t="s">
        <v>39</v>
      </c>
      <c r="B19" s="31"/>
      <c r="D19" s="46">
        <v>-55283825</v>
      </c>
      <c r="E19" s="12"/>
      <c r="F19" s="12">
        <v>-57620619</v>
      </c>
      <c r="G19" s="12"/>
      <c r="H19" s="46">
        <v>-54367655</v>
      </c>
      <c r="I19" s="12"/>
      <c r="J19" s="12">
        <v>-56368250</v>
      </c>
    </row>
    <row r="20" spans="1:10" ht="16.5" customHeight="1" x14ac:dyDescent="0.25">
      <c r="A20" s="30" t="s">
        <v>40</v>
      </c>
      <c r="B20" s="31"/>
      <c r="D20" s="51">
        <v>-3934799</v>
      </c>
      <c r="E20" s="12"/>
      <c r="F20" s="2">
        <v>-2748153</v>
      </c>
      <c r="G20" s="12"/>
      <c r="H20" s="51">
        <v>-3933223</v>
      </c>
      <c r="I20" s="12"/>
      <c r="J20" s="2">
        <v>-2737766</v>
      </c>
    </row>
    <row r="21" spans="1:10" ht="16.5" customHeight="1" x14ac:dyDescent="0.25">
      <c r="B21" s="31"/>
      <c r="D21" s="11"/>
      <c r="E21" s="47"/>
      <c r="F21" s="12"/>
      <c r="G21" s="47"/>
      <c r="H21" s="11"/>
      <c r="I21" s="47"/>
      <c r="J21" s="12"/>
    </row>
    <row r="22" spans="1:10" ht="16.5" customHeight="1" x14ac:dyDescent="0.25">
      <c r="A22" s="7" t="s">
        <v>144</v>
      </c>
      <c r="B22" s="31"/>
      <c r="D22" s="211">
        <f>SUM(D15:D20)</f>
        <v>-40037228</v>
      </c>
      <c r="E22" s="47"/>
      <c r="F22" s="47">
        <f>SUM(F15:F20)</f>
        <v>55212432</v>
      </c>
      <c r="G22" s="47"/>
      <c r="H22" s="211">
        <f>SUM(H15:H20)</f>
        <v>-40533236</v>
      </c>
      <c r="I22" s="47"/>
      <c r="J22" s="47">
        <f>SUM(J15:J20)</f>
        <v>55324841</v>
      </c>
    </row>
    <row r="23" spans="1:10" ht="16.5" customHeight="1" x14ac:dyDescent="0.25">
      <c r="A23" s="30" t="s">
        <v>41</v>
      </c>
      <c r="B23" s="45">
        <v>12</v>
      </c>
      <c r="D23" s="212">
        <v>7309784</v>
      </c>
      <c r="E23" s="12"/>
      <c r="F23" s="213">
        <v>55655</v>
      </c>
      <c r="G23" s="12"/>
      <c r="H23" s="51">
        <v>7462331</v>
      </c>
      <c r="I23" s="12"/>
      <c r="J23" s="2">
        <v>110387</v>
      </c>
    </row>
    <row r="24" spans="1:10" ht="16.5" customHeight="1" x14ac:dyDescent="0.25">
      <c r="B24" s="31"/>
      <c r="D24" s="214"/>
      <c r="E24" s="12"/>
      <c r="F24" s="215"/>
      <c r="G24" s="12"/>
      <c r="H24" s="214"/>
      <c r="I24" s="12"/>
      <c r="J24" s="215"/>
    </row>
    <row r="25" spans="1:10" ht="16.5" customHeight="1" x14ac:dyDescent="0.25">
      <c r="A25" s="7" t="s">
        <v>145</v>
      </c>
      <c r="B25" s="31"/>
      <c r="D25" s="11">
        <f>SUM(D22,D23)</f>
        <v>-32727444</v>
      </c>
      <c r="E25" s="12"/>
      <c r="F25" s="12">
        <f>SUM(F22,F23)</f>
        <v>55268087</v>
      </c>
      <c r="G25" s="12"/>
      <c r="H25" s="11">
        <f>SUM(H22,H23)</f>
        <v>-33070905</v>
      </c>
      <c r="I25" s="12"/>
      <c r="J25" s="12">
        <f>SUM(J22,J23)</f>
        <v>55435228</v>
      </c>
    </row>
    <row r="26" spans="1:10" ht="16.5" customHeight="1" x14ac:dyDescent="0.25">
      <c r="A26" s="30" t="s">
        <v>73</v>
      </c>
      <c r="B26" s="31"/>
      <c r="D26" s="216">
        <v>0</v>
      </c>
      <c r="E26" s="12"/>
      <c r="F26" s="213">
        <v>0</v>
      </c>
      <c r="G26" s="12"/>
      <c r="H26" s="216">
        <v>0</v>
      </c>
      <c r="I26" s="12"/>
      <c r="J26" s="213" t="s">
        <v>30</v>
      </c>
    </row>
    <row r="27" spans="1:10" ht="16.5" customHeight="1" x14ac:dyDescent="0.25">
      <c r="B27" s="31"/>
      <c r="D27" s="214"/>
      <c r="E27" s="12"/>
      <c r="F27" s="215"/>
      <c r="G27" s="12"/>
      <c r="H27" s="214"/>
      <c r="I27" s="12"/>
      <c r="J27" s="215"/>
    </row>
    <row r="28" spans="1:10" ht="16.5" customHeight="1" x14ac:dyDescent="0.25">
      <c r="A28" s="7" t="s">
        <v>74</v>
      </c>
      <c r="B28" s="31"/>
      <c r="D28" s="214"/>
      <c r="E28" s="12"/>
      <c r="F28" s="215"/>
      <c r="G28" s="12"/>
      <c r="H28" s="214"/>
      <c r="I28" s="12"/>
      <c r="J28" s="215"/>
    </row>
    <row r="29" spans="1:10" ht="16.5" customHeight="1" thickBot="1" x14ac:dyDescent="0.3">
      <c r="A29" s="7" t="s">
        <v>146</v>
      </c>
      <c r="B29" s="31"/>
      <c r="D29" s="13">
        <f>SUM(D25:D26)</f>
        <v>-32727444</v>
      </c>
      <c r="E29" s="12"/>
      <c r="F29" s="14">
        <f>SUM(F25:F26)</f>
        <v>55268087</v>
      </c>
      <c r="G29" s="12"/>
      <c r="H29" s="13">
        <f>SUM(H25:H26)</f>
        <v>-33070905</v>
      </c>
      <c r="I29" s="12"/>
      <c r="J29" s="14">
        <f>SUM(J25:J26)</f>
        <v>55435228</v>
      </c>
    </row>
    <row r="30" spans="1:10" ht="16.5" customHeight="1" thickTop="1" x14ac:dyDescent="0.25">
      <c r="B30" s="31"/>
      <c r="D30" s="214"/>
      <c r="E30" s="12"/>
      <c r="F30" s="215"/>
      <c r="G30" s="12"/>
      <c r="H30" s="214"/>
      <c r="I30" s="12"/>
      <c r="J30" s="215"/>
    </row>
    <row r="31" spans="1:10" ht="16.5" customHeight="1" x14ac:dyDescent="0.25">
      <c r="A31" s="7" t="s">
        <v>203</v>
      </c>
      <c r="D31" s="11"/>
      <c r="E31" s="12"/>
      <c r="F31" s="12"/>
      <c r="G31" s="12"/>
      <c r="H31" s="11"/>
      <c r="I31" s="12"/>
      <c r="J31" s="12"/>
    </row>
    <row r="32" spans="1:10" ht="16.5" customHeight="1" x14ac:dyDescent="0.25">
      <c r="A32" s="7" t="s">
        <v>204</v>
      </c>
      <c r="D32" s="11"/>
      <c r="E32" s="12"/>
      <c r="F32" s="12"/>
      <c r="G32" s="12"/>
      <c r="H32" s="11"/>
      <c r="I32" s="12"/>
      <c r="J32" s="12"/>
    </row>
    <row r="33" spans="1:10" ht="16.5" customHeight="1" x14ac:dyDescent="0.25">
      <c r="A33" s="30" t="s">
        <v>201</v>
      </c>
      <c r="D33" s="217">
        <f>D29</f>
        <v>-32727444</v>
      </c>
      <c r="E33" s="218"/>
      <c r="F33" s="218">
        <f>F29</f>
        <v>55268087</v>
      </c>
      <c r="G33" s="218"/>
      <c r="H33" s="217">
        <f>H29</f>
        <v>-33070905</v>
      </c>
      <c r="I33" s="218"/>
      <c r="J33" s="218">
        <f>J29</f>
        <v>55435228</v>
      </c>
    </row>
    <row r="34" spans="1:10" ht="16.5" customHeight="1" x14ac:dyDescent="0.25">
      <c r="A34" s="30" t="s">
        <v>202</v>
      </c>
      <c r="D34" s="1">
        <v>0</v>
      </c>
      <c r="E34" s="12"/>
      <c r="F34" s="2" t="s">
        <v>30</v>
      </c>
      <c r="G34" s="12"/>
      <c r="H34" s="1">
        <v>0</v>
      </c>
      <c r="I34" s="12"/>
      <c r="J34" s="2" t="s">
        <v>30</v>
      </c>
    </row>
    <row r="35" spans="1:10" ht="16.5" customHeight="1" x14ac:dyDescent="0.25">
      <c r="D35" s="11"/>
      <c r="E35" s="12"/>
      <c r="F35" s="12"/>
      <c r="G35" s="12"/>
      <c r="H35" s="11"/>
      <c r="I35" s="12"/>
      <c r="J35" s="12"/>
    </row>
    <row r="36" spans="1:10" ht="16.5" customHeight="1" thickBot="1" x14ac:dyDescent="0.3">
      <c r="D36" s="13">
        <f>SUM(D33:D34)</f>
        <v>-32727444</v>
      </c>
      <c r="E36" s="12"/>
      <c r="F36" s="14">
        <f>SUM(F33:F34)</f>
        <v>55268087</v>
      </c>
      <c r="G36" s="12"/>
      <c r="H36" s="13">
        <f>SUM(H33:H34)</f>
        <v>-33070905</v>
      </c>
      <c r="I36" s="12"/>
      <c r="J36" s="14">
        <f>SUM(J33:J34)</f>
        <v>55435228</v>
      </c>
    </row>
    <row r="37" spans="1:10" ht="16.5" customHeight="1" thickTop="1" x14ac:dyDescent="0.25">
      <c r="D37" s="11"/>
      <c r="E37" s="12"/>
      <c r="F37" s="12"/>
      <c r="G37" s="12"/>
      <c r="H37" s="11"/>
      <c r="I37" s="12"/>
      <c r="J37" s="12"/>
    </row>
    <row r="38" spans="1:10" ht="16.5" customHeight="1" x14ac:dyDescent="0.25">
      <c r="D38" s="11"/>
      <c r="E38" s="12"/>
      <c r="F38" s="12"/>
      <c r="G38" s="12"/>
      <c r="H38" s="11"/>
      <c r="I38" s="12"/>
      <c r="J38" s="12"/>
    </row>
    <row r="39" spans="1:10" ht="16.5" customHeight="1" x14ac:dyDescent="0.25">
      <c r="A39" s="7" t="s">
        <v>147</v>
      </c>
      <c r="D39" s="211"/>
      <c r="E39" s="47"/>
      <c r="F39" s="47"/>
      <c r="G39" s="47"/>
      <c r="H39" s="211"/>
      <c r="I39" s="47"/>
      <c r="J39" s="47"/>
    </row>
    <row r="40" spans="1:10" ht="16.5" customHeight="1" thickBot="1" x14ac:dyDescent="0.3">
      <c r="A40" s="30" t="s">
        <v>151</v>
      </c>
      <c r="D40" s="219">
        <v>-0.08</v>
      </c>
      <c r="E40" s="220"/>
      <c r="F40" s="221">
        <v>0.13</v>
      </c>
      <c r="G40" s="220"/>
      <c r="H40" s="219">
        <v>-0.08</v>
      </c>
      <c r="I40" s="220"/>
      <c r="J40" s="221">
        <v>0.13</v>
      </c>
    </row>
    <row r="41" spans="1:10" ht="16.5" customHeight="1" thickTop="1" x14ac:dyDescent="0.25">
      <c r="A41" s="30" t="s">
        <v>42</v>
      </c>
      <c r="B41" s="30"/>
    </row>
    <row r="42" spans="1:10" ht="16.5" customHeight="1" x14ac:dyDescent="0.25">
      <c r="A42" s="7"/>
      <c r="D42" s="12"/>
      <c r="E42" s="12"/>
      <c r="F42" s="12"/>
      <c r="G42" s="12"/>
      <c r="H42" s="12"/>
      <c r="I42" s="12"/>
      <c r="J42" s="12"/>
    </row>
    <row r="43" spans="1:10" ht="16.5" customHeight="1" x14ac:dyDescent="0.25">
      <c r="A43" s="7"/>
      <c r="D43" s="12"/>
      <c r="E43" s="12"/>
      <c r="F43" s="12"/>
      <c r="G43" s="12"/>
      <c r="H43" s="12"/>
      <c r="I43" s="12"/>
      <c r="J43" s="12"/>
    </row>
    <row r="44" spans="1:10" ht="16.5" customHeight="1" x14ac:dyDescent="0.25">
      <c r="A44" s="7"/>
      <c r="D44" s="12"/>
      <c r="E44" s="12"/>
      <c r="F44" s="12"/>
      <c r="G44" s="12"/>
      <c r="H44" s="12"/>
      <c r="I44" s="12"/>
      <c r="J44" s="12"/>
    </row>
    <row r="45" spans="1:10" ht="16.5" customHeight="1" x14ac:dyDescent="0.25">
      <c r="A45" s="7"/>
      <c r="D45" s="12"/>
      <c r="E45" s="12"/>
      <c r="F45" s="12"/>
      <c r="G45" s="12"/>
      <c r="H45" s="12"/>
      <c r="I45" s="12"/>
      <c r="J45" s="12"/>
    </row>
    <row r="46" spans="1:10" ht="16.5" customHeight="1" x14ac:dyDescent="0.25">
      <c r="A46" s="7"/>
      <c r="D46" s="12"/>
      <c r="E46" s="12"/>
      <c r="F46" s="12"/>
      <c r="G46" s="12"/>
      <c r="H46" s="12"/>
      <c r="I46" s="12"/>
      <c r="J46" s="12"/>
    </row>
    <row r="47" spans="1:10" ht="13.5" customHeight="1" x14ac:dyDescent="0.25">
      <c r="D47" s="12"/>
      <c r="E47" s="12"/>
      <c r="F47" s="12"/>
      <c r="G47" s="12"/>
      <c r="H47" s="12"/>
      <c r="I47" s="12"/>
      <c r="J47" s="12"/>
    </row>
    <row r="48" spans="1:10" ht="21.95" customHeight="1" x14ac:dyDescent="0.25">
      <c r="A48" s="9" t="str">
        <f>'BS2-4'!A48</f>
        <v>The accompanying notes on pages 11 to 20 form part of this interim financial information.</v>
      </c>
      <c r="B48" s="24"/>
      <c r="C48" s="9"/>
      <c r="D48" s="2"/>
      <c r="E48" s="2"/>
      <c r="F48" s="2"/>
      <c r="G48" s="2"/>
      <c r="H48" s="2"/>
      <c r="I48" s="2"/>
      <c r="J48" s="2"/>
    </row>
  </sheetData>
  <mergeCells count="4">
    <mergeCell ref="H6:J6"/>
    <mergeCell ref="H7:J7"/>
    <mergeCell ref="D6:F6"/>
    <mergeCell ref="D7:F7"/>
  </mergeCells>
  <pageMargins left="0.8" right="0.5" top="0.5" bottom="0.6" header="0.49" footer="0.4"/>
  <pageSetup paperSize="9" firstPageNumber="6" orientation="portrait" useFirstPageNumber="1" horizontalDpi="1200" verticalDpi="1200" r:id="rId1"/>
  <headerFooter>
    <oddFooter>&amp;R&amp;"Arial,Regular"&amp;9&amp;P</oddFooter>
  </headerFooter>
  <ignoredErrors>
    <ignoredError sqref="D9:J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V46"/>
  <sheetViews>
    <sheetView topLeftCell="A20" zoomScale="115" zoomScaleNormal="115" workbookViewId="0">
      <selection activeCell="A27" sqref="A27"/>
    </sheetView>
  </sheetViews>
  <sheetFormatPr defaultColWidth="9.85546875" defaultRowHeight="16.5" customHeight="1" x14ac:dyDescent="0.25"/>
  <cols>
    <col min="1" max="1" width="33.42578125" style="30" customWidth="1"/>
    <col min="2" max="2" width="4.28515625" style="45" customWidth="1"/>
    <col min="3" max="3" width="0.7109375" style="45" customWidth="1"/>
    <col min="4" max="4" width="8.7109375" style="201" customWidth="1"/>
    <col min="5" max="5" width="0.85546875" style="59" customWidth="1"/>
    <col min="6" max="6" width="8.42578125" style="59" bestFit="1" customWidth="1"/>
    <col min="7" max="7" width="0.85546875" style="59" customWidth="1"/>
    <col min="8" max="8" width="10.140625" style="59" customWidth="1"/>
    <col min="9" max="9" width="0.85546875" style="59" customWidth="1"/>
    <col min="10" max="10" width="9.140625" style="59" customWidth="1"/>
    <col min="11" max="11" width="0.85546875" style="59" customWidth="1"/>
    <col min="12" max="12" width="10.5703125" style="59" customWidth="1"/>
    <col min="13" max="13" width="0.85546875" style="59" customWidth="1"/>
    <col min="14" max="14" width="11.85546875" style="59" customWidth="1"/>
    <col min="15" max="15" width="0.85546875" style="17" customWidth="1"/>
    <col min="16" max="16" width="8.28515625" style="17" customWidth="1"/>
    <col min="17" max="17" width="0.85546875" style="17" customWidth="1"/>
    <col min="18" max="18" width="9" style="17" customWidth="1"/>
    <col min="19" max="19" width="0.85546875" style="17" customWidth="1"/>
    <col min="20" max="20" width="7.5703125" style="17" customWidth="1"/>
    <col min="21" max="21" width="0.85546875" style="17" customWidth="1"/>
    <col min="22" max="22" width="9" style="17" customWidth="1"/>
    <col min="23" max="74" width="9.140625" style="17" customWidth="1"/>
    <col min="75" max="225" width="9.140625" style="30" customWidth="1"/>
    <col min="226" max="226" width="29.85546875" style="30" customWidth="1"/>
    <col min="227" max="16384" width="9.85546875" style="30"/>
  </cols>
  <sheetData>
    <row r="1" spans="1:74" ht="15" customHeight="1" x14ac:dyDescent="0.25">
      <c r="A1" s="7" t="str">
        <f>'BS2-4'!A1</f>
        <v>Sunsweet Public Company Limited</v>
      </c>
      <c r="B1" s="31"/>
      <c r="C1" s="31"/>
      <c r="D1" s="136"/>
      <c r="N1" s="137"/>
    </row>
    <row r="2" spans="1:74" ht="15" customHeight="1" x14ac:dyDescent="0.25">
      <c r="A2" s="7" t="s">
        <v>43</v>
      </c>
      <c r="B2" s="31"/>
      <c r="C2" s="31"/>
      <c r="D2" s="136"/>
    </row>
    <row r="3" spans="1:74" ht="15" customHeight="1" x14ac:dyDescent="0.25">
      <c r="A3" s="23" t="str">
        <f>'PL6 (9-M)'!A3</f>
        <v>For the nine-month period ended 30 September 2019</v>
      </c>
      <c r="B3" s="33"/>
      <c r="C3" s="33"/>
      <c r="D3" s="138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</row>
    <row r="4" spans="1:74" ht="3" customHeight="1" x14ac:dyDescent="0.25">
      <c r="A4" s="29"/>
      <c r="B4" s="35"/>
      <c r="C4" s="35"/>
      <c r="D4" s="140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74" ht="9.9499999999999993" customHeight="1" x14ac:dyDescent="0.25">
      <c r="A5" s="29"/>
      <c r="B5" s="35"/>
      <c r="C5" s="35"/>
      <c r="D5" s="140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74" s="143" customFormat="1" ht="12.95" customHeight="1" x14ac:dyDescent="0.25">
      <c r="A6" s="141"/>
      <c r="B6" s="142"/>
      <c r="C6" s="142"/>
      <c r="D6" s="249" t="s">
        <v>67</v>
      </c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41"/>
      <c r="BP6" s="141"/>
      <c r="BQ6" s="141"/>
      <c r="BR6" s="141"/>
      <c r="BS6" s="141"/>
      <c r="BT6" s="141"/>
      <c r="BU6" s="141"/>
      <c r="BV6" s="141"/>
    </row>
    <row r="7" spans="1:74" s="147" customFormat="1" ht="12.95" customHeight="1" x14ac:dyDescent="0.25">
      <c r="A7" s="144"/>
      <c r="B7" s="145"/>
      <c r="C7" s="144"/>
      <c r="D7" s="250" t="s">
        <v>44</v>
      </c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146"/>
      <c r="T7" s="146"/>
      <c r="U7" s="146"/>
      <c r="V7" s="146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4"/>
      <c r="BP7" s="144"/>
      <c r="BQ7" s="144"/>
      <c r="BR7" s="144"/>
      <c r="BS7" s="144"/>
      <c r="BT7" s="144"/>
      <c r="BU7" s="144"/>
      <c r="BV7" s="144"/>
    </row>
    <row r="8" spans="1:74" s="143" customFormat="1" ht="12.95" customHeight="1" x14ac:dyDescent="0.25">
      <c r="B8" s="148"/>
      <c r="C8" s="148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251" t="s">
        <v>88</v>
      </c>
      <c r="O8" s="251"/>
      <c r="P8" s="251"/>
      <c r="Q8" s="149"/>
      <c r="R8" s="149"/>
      <c r="S8" s="146"/>
      <c r="T8" s="146"/>
      <c r="U8" s="146"/>
      <c r="V8" s="146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1"/>
      <c r="BN8" s="141"/>
      <c r="BO8" s="141"/>
      <c r="BP8" s="141"/>
      <c r="BQ8" s="141"/>
      <c r="BR8" s="141"/>
      <c r="BS8" s="141"/>
      <c r="BT8" s="141"/>
      <c r="BU8" s="141"/>
      <c r="BV8" s="141"/>
    </row>
    <row r="9" spans="1:74" s="143" customFormat="1" ht="12.95" customHeight="1" x14ac:dyDescent="0.25">
      <c r="B9" s="150"/>
      <c r="C9" s="150"/>
      <c r="D9" s="151"/>
      <c r="E9" s="151"/>
      <c r="F9" s="151"/>
      <c r="G9" s="151"/>
      <c r="H9" s="151"/>
      <c r="I9" s="151"/>
      <c r="J9" s="151"/>
      <c r="K9" s="151"/>
      <c r="L9" s="151"/>
      <c r="M9" s="149"/>
      <c r="N9" s="152" t="s">
        <v>93</v>
      </c>
      <c r="O9" s="149"/>
      <c r="P9" s="149"/>
      <c r="Q9" s="149"/>
      <c r="R9" s="149"/>
      <c r="S9" s="149"/>
      <c r="T9" s="149"/>
      <c r="U9" s="149"/>
      <c r="V9" s="149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141"/>
      <c r="BK9" s="141"/>
      <c r="BL9" s="141"/>
      <c r="BM9" s="141"/>
      <c r="BN9" s="141"/>
      <c r="BO9" s="141"/>
      <c r="BP9" s="141"/>
      <c r="BQ9" s="141"/>
      <c r="BR9" s="141"/>
      <c r="BS9" s="141"/>
      <c r="BT9" s="141"/>
      <c r="BU9" s="141"/>
      <c r="BV9" s="141"/>
    </row>
    <row r="10" spans="1:74" s="143" customFormat="1" ht="12.95" customHeight="1" x14ac:dyDescent="0.25">
      <c r="B10" s="150"/>
      <c r="C10" s="153"/>
      <c r="D10" s="149"/>
      <c r="E10" s="149"/>
      <c r="F10" s="151"/>
      <c r="G10" s="149"/>
      <c r="H10" s="152" t="s">
        <v>94</v>
      </c>
      <c r="I10" s="149"/>
      <c r="J10" s="154"/>
      <c r="K10" s="152"/>
      <c r="L10" s="154"/>
      <c r="M10" s="149"/>
      <c r="N10" s="152" t="s">
        <v>95</v>
      </c>
      <c r="O10" s="149"/>
      <c r="P10" s="151"/>
      <c r="Q10" s="151"/>
      <c r="R10" s="151"/>
      <c r="S10" s="151"/>
      <c r="T10" s="151"/>
      <c r="U10" s="151"/>
      <c r="V10" s="15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  <c r="BI10" s="141"/>
      <c r="BJ10" s="141"/>
      <c r="BK10" s="141"/>
      <c r="BL10" s="141"/>
      <c r="BM10" s="141"/>
      <c r="BN10" s="141"/>
      <c r="BO10" s="141"/>
      <c r="BP10" s="141"/>
      <c r="BQ10" s="141"/>
      <c r="BR10" s="141"/>
      <c r="BS10" s="141"/>
      <c r="BT10" s="141"/>
      <c r="BU10" s="141"/>
      <c r="BV10" s="141"/>
    </row>
    <row r="11" spans="1:74" s="143" customFormat="1" ht="12.95" customHeight="1" x14ac:dyDescent="0.25">
      <c r="B11" s="150"/>
      <c r="C11" s="153"/>
      <c r="D11" s="152"/>
      <c r="E11" s="149"/>
      <c r="F11" s="151"/>
      <c r="G11" s="149"/>
      <c r="H11" s="152" t="s">
        <v>96</v>
      </c>
      <c r="I11" s="149"/>
      <c r="J11" s="149"/>
      <c r="K11" s="149"/>
      <c r="L11" s="149"/>
      <c r="M11" s="152"/>
      <c r="N11" s="155" t="s">
        <v>158</v>
      </c>
      <c r="O11" s="152"/>
      <c r="P11" s="152" t="s">
        <v>45</v>
      </c>
      <c r="Q11" s="149"/>
      <c r="R11" s="152"/>
      <c r="S11" s="149"/>
      <c r="T11" s="156"/>
      <c r="U11" s="149"/>
      <c r="V11" s="149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1"/>
      <c r="BR11" s="141"/>
      <c r="BS11" s="141"/>
      <c r="BT11" s="141"/>
      <c r="BU11" s="141"/>
      <c r="BV11" s="141"/>
    </row>
    <row r="12" spans="1:74" s="143" customFormat="1" ht="12.95" customHeight="1" x14ac:dyDescent="0.25">
      <c r="B12" s="142"/>
      <c r="C12" s="142"/>
      <c r="D12" s="152" t="s">
        <v>155</v>
      </c>
      <c r="E12" s="152"/>
      <c r="F12" s="157" t="s">
        <v>156</v>
      </c>
      <c r="G12" s="152"/>
      <c r="H12" s="152" t="s">
        <v>47</v>
      </c>
      <c r="I12" s="152"/>
      <c r="J12" s="252" t="s">
        <v>115</v>
      </c>
      <c r="K12" s="252"/>
      <c r="L12" s="252"/>
      <c r="M12" s="152"/>
      <c r="N12" s="152" t="s">
        <v>97</v>
      </c>
      <c r="O12" s="152"/>
      <c r="P12" s="152" t="s">
        <v>98</v>
      </c>
      <c r="Q12" s="152"/>
      <c r="R12" s="152"/>
      <c r="S12" s="158"/>
      <c r="T12" s="152" t="s">
        <v>99</v>
      </c>
      <c r="U12" s="158"/>
      <c r="V12" s="158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141"/>
      <c r="BS12" s="141"/>
      <c r="BT12" s="141"/>
      <c r="BU12" s="141"/>
      <c r="BV12" s="141"/>
    </row>
    <row r="13" spans="1:74" s="143" customFormat="1" ht="12.95" customHeight="1" x14ac:dyDescent="0.25">
      <c r="B13" s="142"/>
      <c r="C13" s="142"/>
      <c r="D13" s="152" t="s">
        <v>46</v>
      </c>
      <c r="E13" s="152"/>
      <c r="F13" s="157" t="s">
        <v>46</v>
      </c>
      <c r="G13" s="152"/>
      <c r="H13" s="152" t="s">
        <v>49</v>
      </c>
      <c r="I13" s="152"/>
      <c r="J13" s="159" t="s">
        <v>100</v>
      </c>
      <c r="K13" s="160"/>
      <c r="L13" s="159"/>
      <c r="M13" s="152"/>
      <c r="N13" s="152" t="s">
        <v>209</v>
      </c>
      <c r="O13" s="152"/>
      <c r="P13" s="152" t="s">
        <v>102</v>
      </c>
      <c r="Q13" s="152"/>
      <c r="R13" s="152" t="s">
        <v>116</v>
      </c>
      <c r="S13" s="152"/>
      <c r="T13" s="152" t="s">
        <v>103</v>
      </c>
      <c r="U13" s="152"/>
      <c r="V13" s="152" t="s">
        <v>45</v>
      </c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  <c r="BI13" s="141"/>
      <c r="BJ13" s="141"/>
      <c r="BK13" s="141"/>
      <c r="BL13" s="141"/>
      <c r="BM13" s="141"/>
      <c r="BN13" s="141"/>
      <c r="BO13" s="141"/>
      <c r="BP13" s="141"/>
      <c r="BQ13" s="141"/>
      <c r="BR13" s="141"/>
      <c r="BS13" s="141"/>
      <c r="BT13" s="141"/>
      <c r="BU13" s="141"/>
      <c r="BV13" s="141"/>
    </row>
    <row r="14" spans="1:74" s="143" customFormat="1" ht="12.95" customHeight="1" x14ac:dyDescent="0.25">
      <c r="B14" s="161"/>
      <c r="C14" s="142"/>
      <c r="D14" s="158" t="s">
        <v>48</v>
      </c>
      <c r="E14" s="152"/>
      <c r="F14" s="159" t="s">
        <v>157</v>
      </c>
      <c r="G14" s="152"/>
      <c r="H14" s="158" t="s">
        <v>51</v>
      </c>
      <c r="I14" s="152"/>
      <c r="J14" s="159" t="s">
        <v>104</v>
      </c>
      <c r="K14" s="160"/>
      <c r="L14" s="159" t="s">
        <v>31</v>
      </c>
      <c r="M14" s="152"/>
      <c r="N14" s="158" t="s">
        <v>109</v>
      </c>
      <c r="O14" s="152"/>
      <c r="P14" s="152" t="s">
        <v>105</v>
      </c>
      <c r="Q14" s="152"/>
      <c r="R14" s="152" t="s">
        <v>32</v>
      </c>
      <c r="S14" s="152"/>
      <c r="T14" s="152" t="s">
        <v>50</v>
      </c>
      <c r="U14" s="152"/>
      <c r="V14" s="158" t="s">
        <v>79</v>
      </c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  <c r="BI14" s="141"/>
      <c r="BJ14" s="141"/>
      <c r="BK14" s="141"/>
      <c r="BL14" s="141"/>
      <c r="BM14" s="141"/>
      <c r="BN14" s="141"/>
      <c r="BO14" s="141"/>
      <c r="BP14" s="141"/>
      <c r="BQ14" s="141"/>
      <c r="BR14" s="141"/>
      <c r="BS14" s="141"/>
      <c r="BT14" s="141"/>
      <c r="BU14" s="141"/>
      <c r="BV14" s="141"/>
    </row>
    <row r="15" spans="1:74" s="143" customFormat="1" ht="12.95" customHeight="1" x14ac:dyDescent="0.25">
      <c r="B15" s="162"/>
      <c r="C15" s="142"/>
      <c r="D15" s="155" t="s">
        <v>5</v>
      </c>
      <c r="E15" s="149"/>
      <c r="F15" s="155" t="s">
        <v>5</v>
      </c>
      <c r="G15" s="149"/>
      <c r="H15" s="155" t="s">
        <v>5</v>
      </c>
      <c r="I15" s="149"/>
      <c r="J15" s="163" t="s">
        <v>5</v>
      </c>
      <c r="K15" s="164"/>
      <c r="L15" s="163" t="s">
        <v>5</v>
      </c>
      <c r="M15" s="149"/>
      <c r="N15" s="155" t="s">
        <v>5</v>
      </c>
      <c r="O15" s="149"/>
      <c r="P15" s="155" t="s">
        <v>5</v>
      </c>
      <c r="Q15" s="149"/>
      <c r="R15" s="155" t="s">
        <v>5</v>
      </c>
      <c r="S15" s="149"/>
      <c r="T15" s="155" t="s">
        <v>5</v>
      </c>
      <c r="U15" s="149"/>
      <c r="V15" s="155" t="s">
        <v>5</v>
      </c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  <c r="BI15" s="141"/>
      <c r="BJ15" s="141"/>
      <c r="BK15" s="141"/>
      <c r="BL15" s="141"/>
      <c r="BM15" s="141"/>
      <c r="BN15" s="141"/>
      <c r="BO15" s="141"/>
      <c r="BP15" s="141"/>
      <c r="BQ15" s="141"/>
      <c r="BR15" s="141"/>
      <c r="BS15" s="141"/>
      <c r="BT15" s="141"/>
      <c r="BU15" s="141"/>
      <c r="BV15" s="141"/>
    </row>
    <row r="16" spans="1:74" s="151" customFormat="1" ht="5.0999999999999996" customHeight="1" x14ac:dyDescent="0.25">
      <c r="A16" s="160"/>
      <c r="B16" s="161"/>
      <c r="C16" s="165"/>
      <c r="D16" s="166"/>
      <c r="E16" s="166"/>
      <c r="F16" s="167"/>
      <c r="G16" s="168"/>
      <c r="H16" s="167"/>
      <c r="I16" s="168"/>
      <c r="J16" s="167"/>
      <c r="K16" s="168"/>
      <c r="L16" s="167"/>
      <c r="M16" s="168"/>
      <c r="N16" s="167"/>
      <c r="O16" s="168"/>
      <c r="P16" s="167"/>
      <c r="Q16" s="168"/>
      <c r="R16" s="167"/>
      <c r="S16" s="168"/>
      <c r="T16" s="167"/>
      <c r="U16" s="167"/>
      <c r="V16" s="167"/>
    </row>
    <row r="17" spans="1:74" s="143" customFormat="1" ht="12.95" customHeight="1" x14ac:dyDescent="0.25">
      <c r="A17" s="169" t="s">
        <v>86</v>
      </c>
      <c r="B17" s="162"/>
      <c r="C17" s="170"/>
      <c r="D17" s="171">
        <v>215000000</v>
      </c>
      <c r="E17" s="171"/>
      <c r="F17" s="171">
        <v>665525655</v>
      </c>
      <c r="G17" s="171"/>
      <c r="H17" s="171">
        <v>-20637124</v>
      </c>
      <c r="I17" s="171"/>
      <c r="J17" s="171">
        <v>8500000</v>
      </c>
      <c r="K17" s="171"/>
      <c r="L17" s="171">
        <v>72662625</v>
      </c>
      <c r="M17" s="171"/>
      <c r="N17" s="171">
        <v>-4900792</v>
      </c>
      <c r="O17" s="141"/>
      <c r="P17" s="141">
        <v>-4900792</v>
      </c>
      <c r="Q17" s="141"/>
      <c r="R17" s="141">
        <f>+D17+F17+H17+J17+L17+N17</f>
        <v>936150364</v>
      </c>
      <c r="S17" s="141"/>
      <c r="T17" s="171">
        <v>0</v>
      </c>
      <c r="U17" s="141"/>
      <c r="V17" s="141">
        <f>SUM(R17:T17)</f>
        <v>936150364</v>
      </c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  <c r="BI17" s="141"/>
      <c r="BJ17" s="141"/>
      <c r="BK17" s="141"/>
      <c r="BL17" s="141"/>
      <c r="BM17" s="141"/>
      <c r="BN17" s="141"/>
      <c r="BO17" s="141"/>
      <c r="BP17" s="141"/>
      <c r="BQ17" s="141"/>
      <c r="BR17" s="141"/>
      <c r="BS17" s="141"/>
      <c r="BT17" s="141"/>
      <c r="BU17" s="141"/>
      <c r="BV17" s="141"/>
    </row>
    <row r="18" spans="1:74" s="143" customFormat="1" ht="12.95" customHeight="1" x14ac:dyDescent="0.25">
      <c r="A18" s="172" t="s">
        <v>111</v>
      </c>
      <c r="B18" s="170"/>
      <c r="C18" s="170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  <c r="BI18" s="141"/>
      <c r="BJ18" s="141"/>
      <c r="BK18" s="141"/>
      <c r="BL18" s="141"/>
      <c r="BM18" s="141"/>
      <c r="BN18" s="141"/>
      <c r="BO18" s="141"/>
      <c r="BP18" s="141"/>
      <c r="BQ18" s="141"/>
      <c r="BR18" s="141"/>
      <c r="BS18" s="141"/>
      <c r="BT18" s="141"/>
      <c r="BU18" s="141"/>
      <c r="BV18" s="141"/>
    </row>
    <row r="19" spans="1:74" s="143" customFormat="1" ht="12.95" customHeight="1" x14ac:dyDescent="0.25">
      <c r="A19" s="173" t="s">
        <v>141</v>
      </c>
      <c r="B19" s="170"/>
      <c r="C19" s="170"/>
      <c r="D19" s="171" t="s">
        <v>30</v>
      </c>
      <c r="E19" s="171"/>
      <c r="F19" s="171" t="s">
        <v>30</v>
      </c>
      <c r="G19" s="171"/>
      <c r="H19" s="171">
        <v>0</v>
      </c>
      <c r="I19" s="171"/>
      <c r="J19" s="171">
        <v>0</v>
      </c>
      <c r="K19" s="171"/>
      <c r="L19" s="171">
        <v>-64500000</v>
      </c>
      <c r="M19" s="174"/>
      <c r="N19" s="171">
        <v>0</v>
      </c>
      <c r="O19" s="175"/>
      <c r="P19" s="175">
        <v>0</v>
      </c>
      <c r="Q19" s="141"/>
      <c r="R19" s="141">
        <f>SUM(D19:L19,P19)</f>
        <v>-64500000</v>
      </c>
      <c r="S19" s="141"/>
      <c r="T19" s="176" t="s">
        <v>30</v>
      </c>
      <c r="U19" s="141"/>
      <c r="V19" s="141">
        <f>SUM(R19:T19)</f>
        <v>-64500000</v>
      </c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  <c r="BI19" s="141"/>
      <c r="BJ19" s="141"/>
      <c r="BK19" s="141"/>
      <c r="BL19" s="141"/>
      <c r="BM19" s="141"/>
      <c r="BN19" s="141"/>
      <c r="BO19" s="141"/>
      <c r="BP19" s="141"/>
      <c r="BQ19" s="141"/>
      <c r="BR19" s="141"/>
      <c r="BS19" s="141"/>
      <c r="BT19" s="141"/>
      <c r="BU19" s="141"/>
      <c r="BV19" s="141"/>
    </row>
    <row r="20" spans="1:74" s="143" customFormat="1" ht="12.95" customHeight="1" x14ac:dyDescent="0.25">
      <c r="A20" s="173" t="s">
        <v>133</v>
      </c>
      <c r="B20" s="142"/>
      <c r="C20" s="142"/>
      <c r="D20" s="177" t="s">
        <v>30</v>
      </c>
      <c r="E20" s="178"/>
      <c r="F20" s="177" t="s">
        <v>30</v>
      </c>
      <c r="G20" s="178"/>
      <c r="H20" s="177">
        <v>0</v>
      </c>
      <c r="I20" s="178"/>
      <c r="J20" s="177">
        <v>0</v>
      </c>
      <c r="K20" s="171"/>
      <c r="L20" s="177">
        <v>55268087</v>
      </c>
      <c r="M20" s="171"/>
      <c r="N20" s="177">
        <v>0</v>
      </c>
      <c r="O20" s="175"/>
      <c r="P20" s="177">
        <v>0</v>
      </c>
      <c r="Q20" s="171"/>
      <c r="R20" s="179">
        <f>SUM(D20:L20,P20)</f>
        <v>55268087</v>
      </c>
      <c r="S20" s="171"/>
      <c r="T20" s="177">
        <v>0</v>
      </c>
      <c r="U20" s="171"/>
      <c r="V20" s="177">
        <f>SUM(R20:T20)</f>
        <v>55268087</v>
      </c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  <c r="BH20" s="141"/>
      <c r="BI20" s="141"/>
      <c r="BJ20" s="141"/>
      <c r="BK20" s="141"/>
      <c r="BL20" s="141"/>
      <c r="BM20" s="141"/>
      <c r="BN20" s="141"/>
      <c r="BO20" s="141"/>
      <c r="BP20" s="141"/>
      <c r="BQ20" s="141"/>
      <c r="BR20" s="141"/>
      <c r="BS20" s="141"/>
      <c r="BT20" s="141"/>
      <c r="BU20" s="141"/>
      <c r="BV20" s="141"/>
    </row>
    <row r="21" spans="1:74" s="143" customFormat="1" ht="3.95" customHeight="1" x14ac:dyDescent="0.25">
      <c r="B21" s="142"/>
      <c r="C21" s="142"/>
      <c r="D21" s="180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  <c r="BI21" s="141"/>
      <c r="BJ21" s="141"/>
      <c r="BK21" s="141"/>
      <c r="BL21" s="141"/>
      <c r="BM21" s="141"/>
      <c r="BN21" s="141"/>
      <c r="BO21" s="141"/>
      <c r="BP21" s="141"/>
      <c r="BQ21" s="141"/>
      <c r="BR21" s="141"/>
      <c r="BS21" s="141"/>
      <c r="BT21" s="141"/>
      <c r="BU21" s="141"/>
      <c r="BV21" s="141"/>
    </row>
    <row r="22" spans="1:74" s="143" customFormat="1" ht="12.95" customHeight="1" thickBot="1" x14ac:dyDescent="0.3">
      <c r="A22" s="172" t="s">
        <v>173</v>
      </c>
      <c r="B22" s="170"/>
      <c r="C22" s="170"/>
      <c r="D22" s="182">
        <f>SUM(D17:D20)</f>
        <v>215000000</v>
      </c>
      <c r="E22" s="171"/>
      <c r="F22" s="182">
        <f>SUM(F17:F20)</f>
        <v>665525655</v>
      </c>
      <c r="G22" s="171"/>
      <c r="H22" s="182">
        <f>SUM(H17:H20)</f>
        <v>-20637124</v>
      </c>
      <c r="I22" s="171"/>
      <c r="J22" s="182">
        <f>SUM(J17:J20)</f>
        <v>8500000</v>
      </c>
      <c r="K22" s="171"/>
      <c r="L22" s="182">
        <f>SUM(L17:L20)</f>
        <v>63430712</v>
      </c>
      <c r="M22" s="171"/>
      <c r="N22" s="182">
        <f>SUM(N17:N20)</f>
        <v>-4900792</v>
      </c>
      <c r="O22" s="171"/>
      <c r="P22" s="182">
        <f>SUM(P17:P20)</f>
        <v>-4900792</v>
      </c>
      <c r="Q22" s="171"/>
      <c r="R22" s="182">
        <f>SUM(R17:R20)</f>
        <v>926918451</v>
      </c>
      <c r="S22" s="171"/>
      <c r="T22" s="182">
        <f>SUM(T17:T20)</f>
        <v>0</v>
      </c>
      <c r="U22" s="171"/>
      <c r="V22" s="182">
        <f>SUM(V17:V20)</f>
        <v>926918451</v>
      </c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  <c r="BM22" s="141"/>
      <c r="BN22" s="141"/>
      <c r="BO22" s="141"/>
      <c r="BP22" s="141"/>
      <c r="BQ22" s="141"/>
      <c r="BR22" s="141"/>
      <c r="BS22" s="141"/>
      <c r="BT22" s="141"/>
      <c r="BU22" s="141"/>
      <c r="BV22" s="141"/>
    </row>
    <row r="23" spans="1:74" s="189" customFormat="1" ht="7.5" customHeight="1" thickTop="1" x14ac:dyDescent="0.25">
      <c r="A23" s="183"/>
      <c r="B23" s="184"/>
      <c r="C23" s="184"/>
      <c r="D23" s="185"/>
      <c r="E23" s="186"/>
      <c r="F23" s="186"/>
      <c r="G23" s="186"/>
      <c r="H23" s="185"/>
      <c r="I23" s="186"/>
      <c r="J23" s="185"/>
      <c r="K23" s="187"/>
      <c r="L23" s="185"/>
      <c r="M23" s="186"/>
      <c r="N23" s="185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8"/>
      <c r="BN23" s="188"/>
      <c r="BO23" s="188"/>
      <c r="BP23" s="188"/>
      <c r="BQ23" s="188"/>
      <c r="BR23" s="188"/>
      <c r="BS23" s="188"/>
      <c r="BT23" s="188"/>
      <c r="BU23" s="188"/>
      <c r="BV23" s="188"/>
    </row>
    <row r="24" spans="1:74" s="143" customFormat="1" ht="12.95" customHeight="1" x14ac:dyDescent="0.25">
      <c r="A24" s="141"/>
      <c r="B24" s="142"/>
      <c r="C24" s="142"/>
      <c r="D24" s="249" t="s">
        <v>67</v>
      </c>
      <c r="E24" s="249"/>
      <c r="F24" s="249"/>
      <c r="G24" s="249"/>
      <c r="H24" s="249"/>
      <c r="I24" s="249"/>
      <c r="J24" s="249"/>
      <c r="K24" s="249"/>
      <c r="L24" s="249"/>
      <c r="M24" s="249"/>
      <c r="N24" s="249"/>
      <c r="O24" s="249"/>
      <c r="P24" s="249"/>
      <c r="Q24" s="249"/>
      <c r="R24" s="249"/>
      <c r="S24" s="249"/>
      <c r="T24" s="249"/>
      <c r="U24" s="249"/>
      <c r="V24" s="249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</row>
    <row r="25" spans="1:74" s="147" customFormat="1" ht="12.95" customHeight="1" x14ac:dyDescent="0.25">
      <c r="A25" s="144"/>
      <c r="B25" s="145"/>
      <c r="C25" s="144"/>
      <c r="D25" s="250" t="s">
        <v>44</v>
      </c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0"/>
      <c r="P25" s="250"/>
      <c r="Q25" s="250"/>
      <c r="R25" s="250"/>
      <c r="S25" s="146"/>
      <c r="T25" s="146"/>
      <c r="U25" s="146"/>
      <c r="V25" s="146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  <c r="BI25" s="144"/>
      <c r="BJ25" s="144"/>
      <c r="BK25" s="144"/>
      <c r="BL25" s="144"/>
      <c r="BM25" s="144"/>
      <c r="BN25" s="144"/>
      <c r="BO25" s="144"/>
      <c r="BP25" s="144"/>
      <c r="BQ25" s="144"/>
      <c r="BR25" s="144"/>
      <c r="BS25" s="144"/>
      <c r="BT25" s="144"/>
      <c r="BU25" s="144"/>
      <c r="BV25" s="144"/>
    </row>
    <row r="26" spans="1:74" s="143" customFormat="1" ht="12.95" customHeight="1" x14ac:dyDescent="0.25">
      <c r="B26" s="148"/>
      <c r="C26" s="148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251" t="s">
        <v>88</v>
      </c>
      <c r="O26" s="251"/>
      <c r="P26" s="251"/>
      <c r="Q26" s="149"/>
      <c r="R26" s="149"/>
      <c r="S26" s="146"/>
      <c r="T26" s="146"/>
      <c r="U26" s="146"/>
      <c r="V26" s="146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141"/>
      <c r="BN26" s="141"/>
      <c r="BO26" s="141"/>
      <c r="BP26" s="141"/>
      <c r="BQ26" s="141"/>
      <c r="BR26" s="141"/>
      <c r="BS26" s="141"/>
      <c r="BT26" s="141"/>
      <c r="BU26" s="141"/>
      <c r="BV26" s="141"/>
    </row>
    <row r="27" spans="1:74" s="143" customFormat="1" ht="12.95" customHeight="1" x14ac:dyDescent="0.25">
      <c r="B27" s="150"/>
      <c r="C27" s="150"/>
      <c r="D27" s="151"/>
      <c r="E27" s="151"/>
      <c r="F27" s="151"/>
      <c r="G27" s="151"/>
      <c r="H27" s="151"/>
      <c r="I27" s="151"/>
      <c r="J27" s="151"/>
      <c r="K27" s="151"/>
      <c r="L27" s="151"/>
      <c r="M27" s="149"/>
      <c r="N27" s="152" t="s">
        <v>93</v>
      </c>
      <c r="O27" s="149"/>
      <c r="P27" s="149"/>
      <c r="Q27" s="149"/>
      <c r="R27" s="149"/>
      <c r="S27" s="149"/>
      <c r="T27" s="149"/>
      <c r="U27" s="149"/>
      <c r="V27" s="149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  <c r="BI27" s="141"/>
      <c r="BJ27" s="141"/>
      <c r="BK27" s="141"/>
      <c r="BL27" s="141"/>
      <c r="BM27" s="141"/>
      <c r="BN27" s="141"/>
      <c r="BO27" s="141"/>
      <c r="BP27" s="141"/>
      <c r="BQ27" s="141"/>
      <c r="BR27" s="141"/>
      <c r="BS27" s="141"/>
      <c r="BT27" s="141"/>
      <c r="BU27" s="141"/>
      <c r="BV27" s="141"/>
    </row>
    <row r="28" spans="1:74" s="143" customFormat="1" ht="12.95" customHeight="1" x14ac:dyDescent="0.25">
      <c r="B28" s="150"/>
      <c r="C28" s="153"/>
      <c r="D28" s="149"/>
      <c r="E28" s="149"/>
      <c r="F28" s="151"/>
      <c r="G28" s="149"/>
      <c r="H28" s="152" t="s">
        <v>94</v>
      </c>
      <c r="I28" s="149"/>
      <c r="J28" s="154"/>
      <c r="K28" s="152"/>
      <c r="L28" s="154"/>
      <c r="M28" s="149"/>
      <c r="N28" s="152" t="s">
        <v>95</v>
      </c>
      <c r="O28" s="149"/>
      <c r="P28" s="151"/>
      <c r="Q28" s="151"/>
      <c r="R28" s="151"/>
      <c r="S28" s="151"/>
      <c r="T28" s="151"/>
      <c r="U28" s="151"/>
      <c r="V28" s="15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  <c r="BI28" s="141"/>
      <c r="BJ28" s="141"/>
      <c r="BK28" s="141"/>
      <c r="BL28" s="141"/>
      <c r="BM28" s="141"/>
      <c r="BN28" s="141"/>
      <c r="BO28" s="141"/>
      <c r="BP28" s="141"/>
      <c r="BQ28" s="141"/>
      <c r="BR28" s="141"/>
      <c r="BS28" s="141"/>
      <c r="BT28" s="141"/>
      <c r="BU28" s="141"/>
      <c r="BV28" s="141"/>
    </row>
    <row r="29" spans="1:74" s="143" customFormat="1" ht="12.95" customHeight="1" x14ac:dyDescent="0.25">
      <c r="B29" s="150"/>
      <c r="C29" s="153"/>
      <c r="D29" s="152"/>
      <c r="E29" s="149"/>
      <c r="F29" s="151"/>
      <c r="G29" s="149"/>
      <c r="H29" s="152" t="s">
        <v>96</v>
      </c>
      <c r="I29" s="149"/>
      <c r="J29" s="149"/>
      <c r="K29" s="149"/>
      <c r="L29" s="149"/>
      <c r="M29" s="152"/>
      <c r="N29" s="155" t="s">
        <v>158</v>
      </c>
      <c r="O29" s="152"/>
      <c r="P29" s="152" t="s">
        <v>45</v>
      </c>
      <c r="Q29" s="149"/>
      <c r="R29" s="152"/>
      <c r="S29" s="149"/>
      <c r="T29" s="156"/>
      <c r="U29" s="149"/>
      <c r="V29" s="149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</row>
    <row r="30" spans="1:74" s="143" customFormat="1" ht="12.95" customHeight="1" x14ac:dyDescent="0.25">
      <c r="B30" s="142"/>
      <c r="C30" s="142"/>
      <c r="D30" s="152" t="s">
        <v>155</v>
      </c>
      <c r="E30" s="152"/>
      <c r="F30" s="157" t="s">
        <v>156</v>
      </c>
      <c r="G30" s="152"/>
      <c r="H30" s="152" t="s">
        <v>47</v>
      </c>
      <c r="I30" s="152"/>
      <c r="J30" s="252" t="s">
        <v>159</v>
      </c>
      <c r="K30" s="252"/>
      <c r="L30" s="252"/>
      <c r="M30" s="152"/>
      <c r="N30" s="152" t="s">
        <v>97</v>
      </c>
      <c r="O30" s="152"/>
      <c r="P30" s="152" t="s">
        <v>98</v>
      </c>
      <c r="Q30" s="152"/>
      <c r="R30" s="152"/>
      <c r="S30" s="158"/>
      <c r="T30" s="152" t="s">
        <v>99</v>
      </c>
      <c r="U30" s="158"/>
      <c r="V30" s="158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141"/>
      <c r="BL30" s="141"/>
      <c r="BM30" s="141"/>
      <c r="BN30" s="141"/>
      <c r="BO30" s="141"/>
      <c r="BP30" s="141"/>
      <c r="BQ30" s="141"/>
      <c r="BR30" s="141"/>
      <c r="BS30" s="141"/>
      <c r="BT30" s="141"/>
      <c r="BU30" s="141"/>
      <c r="BV30" s="141"/>
    </row>
    <row r="31" spans="1:74" s="143" customFormat="1" ht="12.95" customHeight="1" x14ac:dyDescent="0.25">
      <c r="B31" s="142"/>
      <c r="C31" s="142"/>
      <c r="D31" s="152" t="s">
        <v>46</v>
      </c>
      <c r="E31" s="152"/>
      <c r="F31" s="157" t="s">
        <v>46</v>
      </c>
      <c r="G31" s="152"/>
      <c r="H31" s="152" t="s">
        <v>49</v>
      </c>
      <c r="I31" s="152"/>
      <c r="J31" s="159" t="s">
        <v>100</v>
      </c>
      <c r="K31" s="160"/>
      <c r="L31" s="159"/>
      <c r="M31" s="152"/>
      <c r="N31" s="152" t="s">
        <v>209</v>
      </c>
      <c r="O31" s="152"/>
      <c r="P31" s="152" t="s">
        <v>102</v>
      </c>
      <c r="Q31" s="152"/>
      <c r="R31" s="152" t="s">
        <v>116</v>
      </c>
      <c r="S31" s="152"/>
      <c r="T31" s="152" t="s">
        <v>103</v>
      </c>
      <c r="U31" s="152"/>
      <c r="V31" s="152" t="s">
        <v>45</v>
      </c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</row>
    <row r="32" spans="1:74" s="143" customFormat="1" ht="12.95" customHeight="1" x14ac:dyDescent="0.25">
      <c r="B32" s="142"/>
      <c r="C32" s="142"/>
      <c r="D32" s="158" t="s">
        <v>48</v>
      </c>
      <c r="E32" s="152"/>
      <c r="F32" s="159" t="s">
        <v>157</v>
      </c>
      <c r="G32" s="152"/>
      <c r="H32" s="158" t="s">
        <v>51</v>
      </c>
      <c r="I32" s="152"/>
      <c r="J32" s="159" t="s">
        <v>104</v>
      </c>
      <c r="K32" s="160"/>
      <c r="L32" s="159" t="s">
        <v>31</v>
      </c>
      <c r="M32" s="152"/>
      <c r="N32" s="158" t="s">
        <v>109</v>
      </c>
      <c r="O32" s="152"/>
      <c r="P32" s="152" t="s">
        <v>105</v>
      </c>
      <c r="Q32" s="152"/>
      <c r="R32" s="152" t="s">
        <v>32</v>
      </c>
      <c r="S32" s="152"/>
      <c r="T32" s="152" t="s">
        <v>50</v>
      </c>
      <c r="U32" s="152"/>
      <c r="V32" s="158" t="s">
        <v>79</v>
      </c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1"/>
      <c r="BK32" s="141"/>
      <c r="BL32" s="141"/>
      <c r="BM32" s="141"/>
      <c r="BN32" s="141"/>
      <c r="BO32" s="141"/>
      <c r="BP32" s="141"/>
      <c r="BQ32" s="141"/>
      <c r="BR32" s="141"/>
      <c r="BS32" s="141"/>
      <c r="BT32" s="141"/>
      <c r="BU32" s="141"/>
      <c r="BV32" s="141"/>
    </row>
    <row r="33" spans="1:74" s="143" customFormat="1" ht="12.95" customHeight="1" x14ac:dyDescent="0.25">
      <c r="B33" s="190" t="s">
        <v>4</v>
      </c>
      <c r="C33" s="142"/>
      <c r="D33" s="155" t="s">
        <v>5</v>
      </c>
      <c r="E33" s="149"/>
      <c r="F33" s="155" t="s">
        <v>5</v>
      </c>
      <c r="G33" s="149"/>
      <c r="H33" s="155" t="s">
        <v>5</v>
      </c>
      <c r="I33" s="149"/>
      <c r="J33" s="163" t="s">
        <v>5</v>
      </c>
      <c r="K33" s="164"/>
      <c r="L33" s="163" t="s">
        <v>5</v>
      </c>
      <c r="M33" s="149"/>
      <c r="N33" s="155" t="s">
        <v>5</v>
      </c>
      <c r="O33" s="149"/>
      <c r="P33" s="155" t="s">
        <v>5</v>
      </c>
      <c r="Q33" s="149"/>
      <c r="R33" s="155" t="s">
        <v>5</v>
      </c>
      <c r="S33" s="149"/>
      <c r="T33" s="155" t="s">
        <v>5</v>
      </c>
      <c r="U33" s="149"/>
      <c r="V33" s="155" t="s">
        <v>5</v>
      </c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</row>
    <row r="34" spans="1:74" s="143" customFormat="1" ht="3.95" customHeight="1" x14ac:dyDescent="0.25">
      <c r="B34" s="142"/>
      <c r="C34" s="142"/>
      <c r="D34" s="191"/>
      <c r="E34" s="145"/>
      <c r="F34" s="192"/>
      <c r="G34" s="145"/>
      <c r="H34" s="191"/>
      <c r="I34" s="145"/>
      <c r="J34" s="191"/>
      <c r="K34" s="145"/>
      <c r="L34" s="191"/>
      <c r="M34" s="145"/>
      <c r="N34" s="191"/>
      <c r="O34" s="141"/>
      <c r="P34" s="193"/>
      <c r="Q34" s="141"/>
      <c r="R34" s="193"/>
      <c r="S34" s="141"/>
      <c r="T34" s="193"/>
      <c r="U34" s="141"/>
      <c r="V34" s="193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  <c r="BI34" s="141"/>
      <c r="BJ34" s="141"/>
      <c r="BK34" s="141"/>
      <c r="BL34" s="141"/>
      <c r="BM34" s="141"/>
      <c r="BN34" s="141"/>
      <c r="BO34" s="141"/>
      <c r="BP34" s="141"/>
      <c r="BQ34" s="141"/>
      <c r="BR34" s="141"/>
      <c r="BS34" s="141"/>
      <c r="BT34" s="141"/>
      <c r="BU34" s="141"/>
      <c r="BV34" s="141"/>
    </row>
    <row r="35" spans="1:74" s="143" customFormat="1" ht="12.95" customHeight="1" x14ac:dyDescent="0.25">
      <c r="A35" s="169" t="s">
        <v>136</v>
      </c>
      <c r="D35" s="194"/>
      <c r="F35" s="194"/>
      <c r="H35" s="194"/>
      <c r="J35" s="194"/>
      <c r="L35" s="194"/>
      <c r="N35" s="194"/>
      <c r="P35" s="194"/>
      <c r="R35" s="194"/>
      <c r="T35" s="194"/>
      <c r="V35" s="194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</row>
    <row r="36" spans="1:74" s="143" customFormat="1" ht="12.95" customHeight="1" x14ac:dyDescent="0.25">
      <c r="A36" s="169" t="s">
        <v>137</v>
      </c>
      <c r="C36" s="170"/>
      <c r="D36" s="195">
        <v>215000000</v>
      </c>
      <c r="E36" s="171"/>
      <c r="F36" s="195">
        <v>665525655</v>
      </c>
      <c r="G36" s="171"/>
      <c r="H36" s="195">
        <v>-20637124</v>
      </c>
      <c r="I36" s="171"/>
      <c r="J36" s="195">
        <v>11400000</v>
      </c>
      <c r="K36" s="171"/>
      <c r="L36" s="195">
        <v>40166871</v>
      </c>
      <c r="M36" s="171"/>
      <c r="N36" s="195">
        <v>-2870061</v>
      </c>
      <c r="O36" s="171"/>
      <c r="P36" s="195">
        <f>SUM(N36:O36)</f>
        <v>-2870061</v>
      </c>
      <c r="Q36" s="171"/>
      <c r="R36" s="195">
        <f>SUM(P36,L36,J36,H36,F36,D36)</f>
        <v>908585341</v>
      </c>
      <c r="S36" s="171"/>
      <c r="T36" s="195">
        <v>0</v>
      </c>
      <c r="U36" s="171"/>
      <c r="V36" s="195">
        <f>SUM(R36:U36)</f>
        <v>908585341</v>
      </c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  <c r="BI36" s="141"/>
      <c r="BJ36" s="141"/>
      <c r="BK36" s="141"/>
      <c r="BL36" s="141"/>
      <c r="BM36" s="141"/>
      <c r="BN36" s="141"/>
      <c r="BO36" s="141"/>
      <c r="BP36" s="141"/>
      <c r="BQ36" s="141"/>
      <c r="BR36" s="141"/>
      <c r="BS36" s="141"/>
      <c r="BT36" s="141"/>
      <c r="BU36" s="141"/>
      <c r="BV36" s="141"/>
    </row>
    <row r="37" spans="1:74" s="143" customFormat="1" ht="12.95" customHeight="1" x14ac:dyDescent="0.25">
      <c r="A37" s="160" t="s">
        <v>205</v>
      </c>
      <c r="B37" s="142">
        <v>4</v>
      </c>
      <c r="C37" s="170"/>
      <c r="D37" s="196">
        <v>0</v>
      </c>
      <c r="E37" s="171"/>
      <c r="F37" s="196">
        <v>0</v>
      </c>
      <c r="G37" s="171"/>
      <c r="H37" s="196">
        <v>0</v>
      </c>
      <c r="I37" s="171"/>
      <c r="J37" s="196">
        <v>0</v>
      </c>
      <c r="K37" s="171"/>
      <c r="L37" s="196">
        <v>3514346</v>
      </c>
      <c r="M37" s="171"/>
      <c r="N37" s="196">
        <v>0</v>
      </c>
      <c r="O37" s="171"/>
      <c r="P37" s="196">
        <v>0</v>
      </c>
      <c r="Q37" s="171"/>
      <c r="R37" s="196">
        <f>SUM(P37,L37,J37,H37,F37,D37)</f>
        <v>3514346</v>
      </c>
      <c r="S37" s="171"/>
      <c r="T37" s="196" t="s">
        <v>30</v>
      </c>
      <c r="U37" s="171"/>
      <c r="V37" s="196">
        <f>SUM(R37:U37)</f>
        <v>3514346</v>
      </c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1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</row>
    <row r="38" spans="1:74" s="143" customFormat="1" ht="6" customHeight="1" x14ac:dyDescent="0.25">
      <c r="A38" s="169"/>
      <c r="B38" s="170"/>
      <c r="C38" s="170"/>
      <c r="D38" s="195"/>
      <c r="E38" s="171"/>
      <c r="F38" s="195"/>
      <c r="G38" s="171"/>
      <c r="H38" s="195"/>
      <c r="I38" s="171"/>
      <c r="J38" s="195"/>
      <c r="K38" s="171"/>
      <c r="L38" s="195"/>
      <c r="M38" s="171"/>
      <c r="N38" s="195"/>
      <c r="O38" s="141"/>
      <c r="P38" s="193"/>
      <c r="Q38" s="141"/>
      <c r="R38" s="193"/>
      <c r="S38" s="141"/>
      <c r="T38" s="195"/>
      <c r="U38" s="141"/>
      <c r="V38" s="193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  <c r="BI38" s="141"/>
      <c r="BJ38" s="141"/>
      <c r="BK38" s="141"/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</row>
    <row r="39" spans="1:74" s="143" customFormat="1" ht="12.95" customHeight="1" x14ac:dyDescent="0.25">
      <c r="A39" s="169" t="s">
        <v>134</v>
      </c>
      <c r="B39" s="170"/>
      <c r="C39" s="170"/>
      <c r="D39" s="195">
        <f>SUM(D36:D38)</f>
        <v>215000000</v>
      </c>
      <c r="E39" s="171"/>
      <c r="F39" s="195">
        <f>SUM(F36:F38)</f>
        <v>665525655</v>
      </c>
      <c r="G39" s="171"/>
      <c r="H39" s="195">
        <f>SUM(H36:H38)</f>
        <v>-20637124</v>
      </c>
      <c r="I39" s="171"/>
      <c r="J39" s="195">
        <f>SUM(J36:J38)</f>
        <v>11400000</v>
      </c>
      <c r="K39" s="171"/>
      <c r="L39" s="195">
        <f>SUM(L36:L38)</f>
        <v>43681217</v>
      </c>
      <c r="M39" s="171"/>
      <c r="N39" s="195">
        <f>SUM(N36:N38)</f>
        <v>-2870061</v>
      </c>
      <c r="O39" s="141"/>
      <c r="P39" s="193">
        <f>SUM(P36:P38)</f>
        <v>-2870061</v>
      </c>
      <c r="Q39" s="141"/>
      <c r="R39" s="193">
        <f>SUM(R36:R38)</f>
        <v>912099687</v>
      </c>
      <c r="S39" s="141"/>
      <c r="T39" s="195" t="s">
        <v>30</v>
      </c>
      <c r="U39" s="141"/>
      <c r="V39" s="193">
        <f>SUM(V36:V38)</f>
        <v>912099687</v>
      </c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  <c r="BI39" s="141"/>
      <c r="BJ39" s="141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</row>
    <row r="40" spans="1:74" s="143" customFormat="1" ht="12.95" customHeight="1" x14ac:dyDescent="0.25">
      <c r="A40" s="172" t="s">
        <v>127</v>
      </c>
      <c r="B40" s="170"/>
      <c r="C40" s="170"/>
      <c r="D40" s="195"/>
      <c r="E40" s="171"/>
      <c r="F40" s="195"/>
      <c r="G40" s="171"/>
      <c r="H40" s="195"/>
      <c r="I40" s="171"/>
      <c r="J40" s="195"/>
      <c r="K40" s="171"/>
      <c r="L40" s="195"/>
      <c r="M40" s="171"/>
      <c r="N40" s="195"/>
      <c r="O40" s="141"/>
      <c r="P40" s="193"/>
      <c r="Q40" s="141"/>
      <c r="R40" s="193"/>
      <c r="S40" s="141"/>
      <c r="T40" s="195"/>
      <c r="U40" s="141"/>
      <c r="V40" s="193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  <c r="BI40" s="141"/>
      <c r="BJ40" s="141"/>
      <c r="BK40" s="141"/>
      <c r="BL40" s="141"/>
      <c r="BM40" s="141"/>
      <c r="BN40" s="141"/>
      <c r="BO40" s="141"/>
      <c r="BP40" s="141"/>
      <c r="BQ40" s="141"/>
      <c r="BR40" s="141"/>
      <c r="BS40" s="141"/>
      <c r="BT40" s="141"/>
      <c r="BU40" s="141"/>
      <c r="BV40" s="141"/>
    </row>
    <row r="41" spans="1:74" s="143" customFormat="1" ht="12.95" customHeight="1" x14ac:dyDescent="0.25">
      <c r="A41" s="160" t="s">
        <v>141</v>
      </c>
      <c r="B41" s="142">
        <v>13</v>
      </c>
      <c r="C41" s="170"/>
      <c r="D41" s="195">
        <v>0</v>
      </c>
      <c r="E41" s="171"/>
      <c r="F41" s="195">
        <v>0</v>
      </c>
      <c r="G41" s="171"/>
      <c r="H41" s="195">
        <v>0</v>
      </c>
      <c r="I41" s="171"/>
      <c r="J41" s="195">
        <v>0</v>
      </c>
      <c r="K41" s="171"/>
      <c r="L41" s="195">
        <v>-21500000</v>
      </c>
      <c r="M41" s="171"/>
      <c r="N41" s="195">
        <v>0</v>
      </c>
      <c r="O41" s="141"/>
      <c r="P41" s="195">
        <v>0</v>
      </c>
      <c r="Q41" s="141"/>
      <c r="R41" s="193">
        <f>SUM(L41:P41)</f>
        <v>-21500000</v>
      </c>
      <c r="S41" s="141"/>
      <c r="T41" s="195">
        <v>0</v>
      </c>
      <c r="U41" s="141"/>
      <c r="V41" s="193">
        <f>SUM(R41:T41)</f>
        <v>-21500000</v>
      </c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  <c r="BI41" s="141"/>
      <c r="BJ41" s="141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1"/>
    </row>
    <row r="42" spans="1:74" s="143" customFormat="1" ht="12.95" customHeight="1" x14ac:dyDescent="0.25">
      <c r="A42" s="173" t="s">
        <v>160</v>
      </c>
      <c r="B42" s="142"/>
      <c r="C42" s="142"/>
      <c r="D42" s="196">
        <v>0</v>
      </c>
      <c r="E42" s="178"/>
      <c r="F42" s="196">
        <v>0</v>
      </c>
      <c r="G42" s="178"/>
      <c r="H42" s="196">
        <v>0</v>
      </c>
      <c r="I42" s="178"/>
      <c r="J42" s="196">
        <v>0</v>
      </c>
      <c r="K42" s="171"/>
      <c r="L42" s="196">
        <v>-32727444</v>
      </c>
      <c r="M42" s="171"/>
      <c r="N42" s="196">
        <v>0</v>
      </c>
      <c r="O42" s="141"/>
      <c r="P42" s="196">
        <v>0</v>
      </c>
      <c r="Q42" s="171"/>
      <c r="R42" s="196">
        <f>SUM(D42:P42)</f>
        <v>-32727444</v>
      </c>
      <c r="S42" s="171"/>
      <c r="T42" s="196">
        <v>0</v>
      </c>
      <c r="U42" s="171"/>
      <c r="V42" s="196">
        <f>SUM(R42:T42)</f>
        <v>-32727444</v>
      </c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</row>
    <row r="43" spans="1:74" s="143" customFormat="1" ht="3.95" customHeight="1" x14ac:dyDescent="0.25">
      <c r="B43" s="142"/>
      <c r="C43" s="142"/>
      <c r="D43" s="197"/>
      <c r="E43" s="181"/>
      <c r="F43" s="198"/>
      <c r="G43" s="181"/>
      <c r="H43" s="198"/>
      <c r="I43" s="181"/>
      <c r="J43" s="198"/>
      <c r="K43" s="181"/>
      <c r="L43" s="198"/>
      <c r="M43" s="181"/>
      <c r="N43" s="198"/>
      <c r="O43" s="181"/>
      <c r="P43" s="198"/>
      <c r="Q43" s="181"/>
      <c r="R43" s="198"/>
      <c r="S43" s="181"/>
      <c r="T43" s="198"/>
      <c r="U43" s="181"/>
      <c r="V43" s="198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  <c r="BH43" s="141"/>
      <c r="BI43" s="141"/>
      <c r="BJ43" s="141"/>
      <c r="BK43" s="141"/>
      <c r="BL43" s="141"/>
      <c r="BM43" s="141"/>
      <c r="BN43" s="141"/>
      <c r="BO43" s="141"/>
      <c r="BP43" s="141"/>
      <c r="BQ43" s="141"/>
      <c r="BR43" s="141"/>
      <c r="BS43" s="141"/>
      <c r="BT43" s="141"/>
      <c r="BU43" s="141"/>
      <c r="BV43" s="141"/>
    </row>
    <row r="44" spans="1:74" s="143" customFormat="1" ht="12.95" customHeight="1" thickBot="1" x14ac:dyDescent="0.3">
      <c r="A44" s="172" t="s">
        <v>174</v>
      </c>
      <c r="B44" s="170"/>
      <c r="C44" s="170"/>
      <c r="D44" s="199">
        <f>SUM(D39:D43)</f>
        <v>215000000</v>
      </c>
      <c r="E44" s="171"/>
      <c r="F44" s="199">
        <f>SUM(F39:F43)</f>
        <v>665525655</v>
      </c>
      <c r="G44" s="171"/>
      <c r="H44" s="199">
        <f>SUM(H39:H43)</f>
        <v>-20637124</v>
      </c>
      <c r="I44" s="171"/>
      <c r="J44" s="199">
        <f>SUM(J39:J43)</f>
        <v>11400000</v>
      </c>
      <c r="K44" s="171"/>
      <c r="L44" s="199">
        <f>SUM(L39:L43)</f>
        <v>-10546227</v>
      </c>
      <c r="M44" s="171"/>
      <c r="N44" s="199">
        <f>SUM(N39:N43)</f>
        <v>-2870061</v>
      </c>
      <c r="O44" s="171"/>
      <c r="P44" s="199">
        <f>SUM(P39:P43)</f>
        <v>-2870061</v>
      </c>
      <c r="Q44" s="171"/>
      <c r="R44" s="199">
        <f>SUM(R39:R43)</f>
        <v>857872243</v>
      </c>
      <c r="S44" s="171"/>
      <c r="T44" s="199">
        <f>SUM(T39:T43)</f>
        <v>0</v>
      </c>
      <c r="U44" s="171"/>
      <c r="V44" s="199">
        <f>SUM(V39:V42)</f>
        <v>857872243</v>
      </c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  <c r="BI44" s="141"/>
      <c r="BJ44" s="141"/>
      <c r="BK44" s="141"/>
      <c r="BL44" s="141"/>
      <c r="BM44" s="141"/>
      <c r="BN44" s="141"/>
      <c r="BO44" s="141"/>
      <c r="BP44" s="141"/>
      <c r="BQ44" s="141"/>
      <c r="BR44" s="141"/>
      <c r="BS44" s="141"/>
      <c r="BT44" s="141"/>
      <c r="BU44" s="141"/>
      <c r="BV44" s="141"/>
    </row>
    <row r="45" spans="1:74" s="143" customFormat="1" ht="6" customHeight="1" thickTop="1" x14ac:dyDescent="0.25">
      <c r="A45" s="172"/>
      <c r="B45" s="170"/>
      <c r="C45" s="170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  <c r="BI45" s="141"/>
      <c r="BJ45" s="141"/>
      <c r="BK45" s="141"/>
      <c r="BL45" s="141"/>
      <c r="BM45" s="141"/>
      <c r="BN45" s="141"/>
      <c r="BO45" s="141"/>
      <c r="BP45" s="141"/>
      <c r="BQ45" s="141"/>
      <c r="BR45" s="141"/>
      <c r="BS45" s="141"/>
      <c r="BT45" s="141"/>
      <c r="BU45" s="141"/>
      <c r="BV45" s="141"/>
    </row>
    <row r="46" spans="1:74" ht="17.25" customHeight="1" x14ac:dyDescent="0.25">
      <c r="A46" s="9" t="str">
        <f>'BS2-4'!A48</f>
        <v>The accompanying notes on pages 11 to 20 form part of this interim financial information.</v>
      </c>
      <c r="B46" s="24"/>
      <c r="C46" s="24"/>
      <c r="D46" s="200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9"/>
      <c r="P46" s="72"/>
      <c r="Q46" s="9"/>
      <c r="R46" s="9"/>
      <c r="S46" s="9"/>
      <c r="T46" s="9"/>
      <c r="U46" s="9"/>
      <c r="V46" s="9"/>
    </row>
  </sheetData>
  <mergeCells count="8">
    <mergeCell ref="D6:V6"/>
    <mergeCell ref="D24:V24"/>
    <mergeCell ref="D25:R25"/>
    <mergeCell ref="N26:P26"/>
    <mergeCell ref="J30:L30"/>
    <mergeCell ref="D7:R7"/>
    <mergeCell ref="N8:P8"/>
    <mergeCell ref="J12:L12"/>
  </mergeCells>
  <pageMargins left="0.45" right="0.45" top="0.5" bottom="0.6" header="0.49" footer="0.4"/>
  <pageSetup paperSize="9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R44"/>
  <sheetViews>
    <sheetView topLeftCell="A31" zoomScale="115" zoomScaleNormal="115" workbookViewId="0">
      <selection activeCell="A50" sqref="A50"/>
    </sheetView>
  </sheetViews>
  <sheetFormatPr defaultColWidth="13.42578125" defaultRowHeight="16.5" customHeight="1" x14ac:dyDescent="0.25"/>
  <cols>
    <col min="1" max="1" width="37.5703125" style="30" customWidth="1"/>
    <col min="2" max="2" width="4.85546875" style="45" customWidth="1"/>
    <col min="3" max="3" width="0.7109375" style="45" customWidth="1"/>
    <col min="4" max="4" width="11" style="87" bestFit="1" customWidth="1"/>
    <col min="5" max="5" width="0.7109375" style="42" customWidth="1"/>
    <col min="6" max="6" width="10" style="42" customWidth="1"/>
    <col min="7" max="7" width="0.7109375" style="42" customWidth="1"/>
    <col min="8" max="8" width="11.85546875" style="42" customWidth="1"/>
    <col min="9" max="9" width="0.7109375" style="17" customWidth="1"/>
    <col min="10" max="10" width="11" style="17" customWidth="1"/>
    <col min="11" max="11" width="0.7109375" style="17" customWidth="1"/>
    <col min="12" max="12" width="11.85546875" style="17" customWidth="1"/>
    <col min="13" max="13" width="0.7109375" style="17" customWidth="1"/>
    <col min="14" max="14" width="14.85546875" style="17" customWidth="1"/>
    <col min="15" max="15" width="0.7109375" style="17" customWidth="1"/>
    <col min="16" max="16" width="9.5703125" style="17" customWidth="1"/>
    <col min="17" max="17" width="0.7109375" style="17" customWidth="1"/>
    <col min="18" max="18" width="10.42578125" style="17" customWidth="1"/>
    <col min="19" max="142" width="9.140625" style="30" customWidth="1"/>
    <col min="143" max="143" width="29.85546875" style="30" customWidth="1"/>
    <col min="144" max="144" width="9.85546875" style="30" customWidth="1"/>
    <col min="145" max="145" width="7" style="30" customWidth="1"/>
    <col min="146" max="146" width="0.85546875" style="30" customWidth="1"/>
    <col min="147" max="147" width="11.42578125" style="30" customWidth="1"/>
    <col min="148" max="148" width="1.28515625" style="30" customWidth="1"/>
    <col min="149" max="149" width="12.140625" style="30" customWidth="1"/>
    <col min="150" max="150" width="0.85546875" style="30" customWidth="1"/>
    <col min="151" max="16384" width="13.42578125" style="30"/>
  </cols>
  <sheetData>
    <row r="1" spans="1:18" ht="16.5" customHeight="1" x14ac:dyDescent="0.25">
      <c r="A1" s="7" t="str">
        <f>'BS2-4'!A1</f>
        <v>Sunsweet Public Company Limited</v>
      </c>
      <c r="B1" s="31"/>
      <c r="C1" s="31"/>
      <c r="D1" s="83"/>
      <c r="H1" s="84"/>
    </row>
    <row r="2" spans="1:18" ht="16.5" customHeight="1" x14ac:dyDescent="0.25">
      <c r="A2" s="7" t="s">
        <v>43</v>
      </c>
      <c r="B2" s="31"/>
      <c r="C2" s="31"/>
      <c r="D2" s="83"/>
    </row>
    <row r="3" spans="1:18" ht="16.5" customHeight="1" x14ac:dyDescent="0.25">
      <c r="A3" s="8" t="str">
        <f>EQ_Conso7!A3</f>
        <v>For the nine-month period ended 30 September 2019</v>
      </c>
      <c r="B3" s="33"/>
      <c r="C3" s="33"/>
      <c r="D3" s="85"/>
      <c r="E3" s="86"/>
      <c r="F3" s="86"/>
      <c r="G3" s="86"/>
      <c r="H3" s="86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t="4.5" customHeight="1" x14ac:dyDescent="0.25"/>
    <row r="5" spans="1:18" ht="9.9499999999999993" customHeight="1" x14ac:dyDescent="0.25"/>
    <row r="6" spans="1:18" s="17" customFormat="1" ht="13.5" customHeight="1" x14ac:dyDescent="0.25">
      <c r="A6" s="88"/>
      <c r="B6" s="89"/>
      <c r="C6" s="89"/>
      <c r="D6" s="254" t="s">
        <v>117</v>
      </c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</row>
    <row r="7" spans="1:18" s="17" customFormat="1" ht="13.5" customHeight="1" x14ac:dyDescent="0.25">
      <c r="A7" s="88"/>
      <c r="B7" s="90"/>
      <c r="C7" s="90"/>
      <c r="D7" s="91"/>
      <c r="E7" s="91"/>
      <c r="F7" s="91"/>
      <c r="G7" s="91"/>
      <c r="H7" s="91"/>
      <c r="I7" s="91"/>
      <c r="J7" s="91"/>
      <c r="K7" s="91"/>
      <c r="L7" s="91"/>
      <c r="M7" s="91"/>
      <c r="N7" s="253" t="s">
        <v>88</v>
      </c>
      <c r="O7" s="253"/>
      <c r="P7" s="253"/>
      <c r="Q7" s="91"/>
      <c r="R7" s="91"/>
    </row>
    <row r="8" spans="1:18" s="17" customFormat="1" ht="13.5" customHeight="1" x14ac:dyDescent="0.25">
      <c r="A8" s="88"/>
      <c r="B8" s="90"/>
      <c r="C8" s="92"/>
      <c r="D8" s="93"/>
      <c r="E8" s="93"/>
      <c r="F8" s="93"/>
      <c r="G8" s="93"/>
      <c r="H8" s="93"/>
      <c r="I8" s="94"/>
      <c r="J8" s="94"/>
      <c r="K8" s="94"/>
      <c r="L8" s="94"/>
      <c r="M8" s="94"/>
      <c r="N8" s="94" t="s">
        <v>93</v>
      </c>
      <c r="O8" s="94"/>
      <c r="P8" s="94"/>
      <c r="Q8" s="94"/>
      <c r="R8" s="94"/>
    </row>
    <row r="9" spans="1:18" s="17" customFormat="1" ht="13.5" customHeight="1" x14ac:dyDescent="0.25">
      <c r="A9" s="88"/>
      <c r="B9" s="90"/>
      <c r="C9" s="92"/>
      <c r="D9" s="94"/>
      <c r="E9" s="94"/>
      <c r="F9" s="94"/>
      <c r="G9" s="94"/>
      <c r="H9" s="94" t="s">
        <v>106</v>
      </c>
      <c r="I9" s="94"/>
      <c r="J9" s="94"/>
      <c r="K9" s="94"/>
      <c r="L9" s="94"/>
      <c r="M9" s="94"/>
      <c r="N9" s="94" t="s">
        <v>95</v>
      </c>
      <c r="O9" s="94"/>
      <c r="P9" s="93"/>
      <c r="Q9" s="94"/>
      <c r="R9" s="94"/>
    </row>
    <row r="10" spans="1:18" s="17" customFormat="1" ht="13.5" customHeight="1" x14ac:dyDescent="0.25">
      <c r="A10" s="88"/>
      <c r="B10" s="90"/>
      <c r="C10" s="92"/>
      <c r="D10" s="94"/>
      <c r="E10" s="94"/>
      <c r="F10" s="93"/>
      <c r="G10" s="94"/>
      <c r="H10" s="94" t="s">
        <v>82</v>
      </c>
      <c r="I10" s="94"/>
      <c r="J10" s="93"/>
      <c r="K10" s="93"/>
      <c r="L10" s="93"/>
      <c r="M10" s="95"/>
      <c r="N10" s="96" t="s">
        <v>158</v>
      </c>
      <c r="O10" s="94"/>
      <c r="P10" s="93"/>
      <c r="Q10" s="94"/>
      <c r="R10" s="97"/>
    </row>
    <row r="11" spans="1:18" s="17" customFormat="1" ht="13.5" customHeight="1" x14ac:dyDescent="0.25">
      <c r="A11" s="88"/>
      <c r="B11" s="90"/>
      <c r="C11" s="92"/>
      <c r="D11" s="94" t="s">
        <v>155</v>
      </c>
      <c r="E11" s="95"/>
      <c r="F11" s="98" t="s">
        <v>156</v>
      </c>
      <c r="G11" s="95"/>
      <c r="H11" s="94" t="s">
        <v>47</v>
      </c>
      <c r="I11" s="94"/>
      <c r="J11" s="254" t="s">
        <v>115</v>
      </c>
      <c r="K11" s="254"/>
      <c r="L11" s="254"/>
      <c r="M11" s="94"/>
      <c r="N11" s="94" t="s">
        <v>97</v>
      </c>
      <c r="O11" s="94"/>
      <c r="P11" s="94" t="s">
        <v>107</v>
      </c>
      <c r="Q11" s="94"/>
      <c r="R11" s="95"/>
    </row>
    <row r="12" spans="1:18" s="17" customFormat="1" ht="13.5" customHeight="1" x14ac:dyDescent="0.25">
      <c r="A12" s="88"/>
      <c r="B12" s="90"/>
      <c r="C12" s="92"/>
      <c r="D12" s="94" t="s">
        <v>52</v>
      </c>
      <c r="E12" s="94"/>
      <c r="F12" s="98" t="s">
        <v>46</v>
      </c>
      <c r="G12" s="94"/>
      <c r="H12" s="94" t="s">
        <v>49</v>
      </c>
      <c r="I12" s="94"/>
      <c r="J12" s="94" t="s">
        <v>132</v>
      </c>
      <c r="K12" s="94"/>
      <c r="L12" s="95"/>
      <c r="M12" s="94"/>
      <c r="N12" s="99" t="s">
        <v>101</v>
      </c>
      <c r="O12" s="94"/>
      <c r="P12" s="94" t="s">
        <v>102</v>
      </c>
      <c r="Q12" s="94"/>
      <c r="R12" s="95"/>
    </row>
    <row r="13" spans="1:18" s="17" customFormat="1" ht="13.5" customHeight="1" x14ac:dyDescent="0.25">
      <c r="A13" s="88"/>
      <c r="B13" s="90"/>
      <c r="C13" s="92"/>
      <c r="D13" s="94" t="s">
        <v>48</v>
      </c>
      <c r="E13" s="94"/>
      <c r="F13" s="94" t="s">
        <v>157</v>
      </c>
      <c r="G13" s="94"/>
      <c r="H13" s="94" t="s">
        <v>51</v>
      </c>
      <c r="I13" s="94"/>
      <c r="J13" s="94" t="s">
        <v>104</v>
      </c>
      <c r="K13" s="94"/>
      <c r="L13" s="94" t="s">
        <v>31</v>
      </c>
      <c r="M13" s="94"/>
      <c r="N13" s="94" t="s">
        <v>108</v>
      </c>
      <c r="O13" s="94"/>
      <c r="P13" s="94" t="s">
        <v>105</v>
      </c>
      <c r="Q13" s="94"/>
      <c r="R13" s="94" t="s">
        <v>34</v>
      </c>
    </row>
    <row r="14" spans="1:18" s="17" customFormat="1" ht="13.5" customHeight="1" x14ac:dyDescent="0.25">
      <c r="A14" s="88"/>
      <c r="B14" s="100"/>
      <c r="C14" s="89"/>
      <c r="D14" s="96" t="s">
        <v>5</v>
      </c>
      <c r="E14" s="94"/>
      <c r="F14" s="96" t="s">
        <v>5</v>
      </c>
      <c r="G14" s="94"/>
      <c r="H14" s="96" t="s">
        <v>5</v>
      </c>
      <c r="I14" s="94"/>
      <c r="J14" s="96" t="s">
        <v>5</v>
      </c>
      <c r="K14" s="94"/>
      <c r="L14" s="96" t="s">
        <v>5</v>
      </c>
      <c r="M14" s="94"/>
      <c r="N14" s="96" t="s">
        <v>5</v>
      </c>
      <c r="O14" s="94"/>
      <c r="P14" s="96" t="s">
        <v>5</v>
      </c>
      <c r="Q14" s="94"/>
      <c r="R14" s="96" t="s">
        <v>5</v>
      </c>
    </row>
    <row r="15" spans="1:18" ht="3.95" customHeight="1" x14ac:dyDescent="0.25">
      <c r="A15" s="101"/>
      <c r="B15" s="90"/>
      <c r="C15" s="89"/>
      <c r="D15" s="102"/>
      <c r="E15" s="102"/>
      <c r="F15" s="102"/>
      <c r="G15" s="102"/>
      <c r="H15" s="102"/>
      <c r="I15" s="103"/>
      <c r="J15" s="103"/>
      <c r="K15" s="103"/>
      <c r="L15" s="103"/>
      <c r="M15" s="103"/>
      <c r="N15" s="103"/>
      <c r="O15" s="103"/>
      <c r="P15" s="103"/>
      <c r="Q15" s="103"/>
      <c r="R15" s="103"/>
    </row>
    <row r="16" spans="1:18" ht="13.5" customHeight="1" x14ac:dyDescent="0.25">
      <c r="A16" s="104" t="s">
        <v>135</v>
      </c>
      <c r="B16" s="90"/>
      <c r="C16" s="89"/>
      <c r="D16" s="102">
        <v>215000000</v>
      </c>
      <c r="E16" s="102"/>
      <c r="F16" s="102">
        <v>665525655</v>
      </c>
      <c r="G16" s="102"/>
      <c r="H16" s="102">
        <v>-21000000</v>
      </c>
      <c r="I16" s="103"/>
      <c r="J16" s="102">
        <v>8500000</v>
      </c>
      <c r="K16" s="103"/>
      <c r="L16" s="102">
        <v>73733117</v>
      </c>
      <c r="M16" s="103"/>
      <c r="N16" s="102">
        <v>-4900792</v>
      </c>
      <c r="O16" s="105"/>
      <c r="P16" s="102">
        <f>+N16</f>
        <v>-4900792</v>
      </c>
      <c r="Q16" s="103"/>
      <c r="R16" s="102">
        <f>SUM(D16:L16,P16)</f>
        <v>936857980</v>
      </c>
    </row>
    <row r="17" spans="1:18" ht="13.5" customHeight="1" x14ac:dyDescent="0.25">
      <c r="A17" s="106" t="s">
        <v>111</v>
      </c>
      <c r="B17" s="107"/>
      <c r="C17" s="107"/>
      <c r="D17" s="102"/>
      <c r="E17" s="102"/>
      <c r="F17" s="102"/>
      <c r="G17" s="102"/>
      <c r="H17" s="102"/>
      <c r="I17" s="103"/>
      <c r="J17" s="103"/>
      <c r="K17" s="103"/>
      <c r="L17" s="103"/>
      <c r="M17" s="103"/>
      <c r="N17" s="105"/>
      <c r="O17" s="105"/>
      <c r="P17" s="105"/>
      <c r="Q17" s="103"/>
      <c r="R17" s="103"/>
    </row>
    <row r="18" spans="1:18" ht="13.5" customHeight="1" x14ac:dyDescent="0.25">
      <c r="A18" s="108" t="s">
        <v>141</v>
      </c>
      <c r="B18" s="107"/>
      <c r="C18" s="107"/>
      <c r="D18" s="102" t="s">
        <v>30</v>
      </c>
      <c r="E18" s="102"/>
      <c r="F18" s="102">
        <v>0</v>
      </c>
      <c r="G18" s="102"/>
      <c r="H18" s="102">
        <v>0</v>
      </c>
      <c r="I18" s="109"/>
      <c r="J18" s="109">
        <v>0</v>
      </c>
      <c r="K18" s="109"/>
      <c r="L18" s="109">
        <v>-64500000</v>
      </c>
      <c r="M18" s="103"/>
      <c r="N18" s="110">
        <v>0</v>
      </c>
      <c r="O18" s="110"/>
      <c r="P18" s="110">
        <v>0</v>
      </c>
      <c r="Q18" s="103"/>
      <c r="R18" s="103">
        <f>SUM(D18:P18)</f>
        <v>-64500000</v>
      </c>
    </row>
    <row r="19" spans="1:18" ht="13.5" customHeight="1" x14ac:dyDescent="0.25">
      <c r="A19" s="108" t="s">
        <v>133</v>
      </c>
      <c r="B19" s="89"/>
      <c r="C19" s="89"/>
      <c r="D19" s="111" t="s">
        <v>30</v>
      </c>
      <c r="E19" s="102"/>
      <c r="F19" s="111">
        <v>0</v>
      </c>
      <c r="G19" s="112"/>
      <c r="H19" s="111">
        <v>0</v>
      </c>
      <c r="I19" s="102"/>
      <c r="J19" s="111">
        <v>0</v>
      </c>
      <c r="K19" s="102"/>
      <c r="L19" s="111">
        <v>55435228</v>
      </c>
      <c r="M19" s="102"/>
      <c r="N19" s="111">
        <v>0</v>
      </c>
      <c r="O19" s="102"/>
      <c r="P19" s="111">
        <v>0</v>
      </c>
      <c r="Q19" s="102"/>
      <c r="R19" s="111">
        <f>SUM(D19:P19)</f>
        <v>55435228</v>
      </c>
    </row>
    <row r="20" spans="1:18" ht="3.95" customHeight="1" x14ac:dyDescent="0.25">
      <c r="A20" s="88"/>
      <c r="B20" s="89"/>
      <c r="C20" s="89"/>
      <c r="D20" s="113"/>
      <c r="E20" s="114"/>
      <c r="F20" s="113"/>
      <c r="G20" s="114"/>
      <c r="H20" s="113"/>
      <c r="I20" s="114"/>
      <c r="J20" s="113"/>
      <c r="K20" s="114"/>
      <c r="L20" s="113"/>
      <c r="M20" s="114"/>
      <c r="N20" s="113"/>
      <c r="O20" s="114"/>
      <c r="P20" s="113"/>
      <c r="Q20" s="114"/>
      <c r="R20" s="113"/>
    </row>
    <row r="21" spans="1:18" ht="13.5" customHeight="1" thickBot="1" x14ac:dyDescent="0.3">
      <c r="A21" s="106" t="s">
        <v>173</v>
      </c>
      <c r="B21" s="107"/>
      <c r="C21" s="107"/>
      <c r="D21" s="115">
        <f t="shared" ref="D21:R21" si="0">SUM(D16:D19)</f>
        <v>215000000</v>
      </c>
      <c r="E21" s="102"/>
      <c r="F21" s="115">
        <f t="shared" si="0"/>
        <v>665525655</v>
      </c>
      <c r="G21" s="102"/>
      <c r="H21" s="115">
        <f t="shared" si="0"/>
        <v>-21000000</v>
      </c>
      <c r="I21" s="102"/>
      <c r="J21" s="115">
        <f t="shared" si="0"/>
        <v>8500000</v>
      </c>
      <c r="K21" s="102"/>
      <c r="L21" s="115">
        <f t="shared" si="0"/>
        <v>64668345</v>
      </c>
      <c r="M21" s="102"/>
      <c r="N21" s="115">
        <f t="shared" si="0"/>
        <v>-4900792</v>
      </c>
      <c r="O21" s="102"/>
      <c r="P21" s="115">
        <f t="shared" si="0"/>
        <v>-4900792</v>
      </c>
      <c r="Q21" s="102"/>
      <c r="R21" s="115">
        <f t="shared" si="0"/>
        <v>927793208</v>
      </c>
    </row>
    <row r="22" spans="1:18" ht="11.25" customHeight="1" thickTop="1" x14ac:dyDescent="0.25">
      <c r="A22" s="106"/>
      <c r="B22" s="107"/>
      <c r="C22" s="107"/>
      <c r="D22" s="102"/>
      <c r="E22" s="102"/>
      <c r="F22" s="102"/>
      <c r="G22" s="102"/>
      <c r="H22" s="102"/>
      <c r="I22" s="103"/>
      <c r="J22" s="116"/>
      <c r="K22" s="103"/>
      <c r="L22" s="103"/>
      <c r="M22" s="103"/>
      <c r="N22" s="103"/>
      <c r="O22" s="103"/>
      <c r="P22" s="103"/>
      <c r="Q22" s="103"/>
      <c r="R22" s="103"/>
    </row>
    <row r="23" spans="1:18" s="17" customFormat="1" ht="13.5" customHeight="1" x14ac:dyDescent="0.25">
      <c r="A23" s="88"/>
      <c r="B23" s="89"/>
      <c r="C23" s="89"/>
      <c r="D23" s="254" t="s">
        <v>117</v>
      </c>
      <c r="E23" s="254"/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</row>
    <row r="24" spans="1:18" s="17" customFormat="1" ht="13.5" customHeight="1" x14ac:dyDescent="0.25">
      <c r="A24" s="88"/>
      <c r="B24" s="90"/>
      <c r="C24" s="90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253" t="s">
        <v>88</v>
      </c>
      <c r="O24" s="253"/>
      <c r="P24" s="253"/>
      <c r="Q24" s="91"/>
      <c r="R24" s="91"/>
    </row>
    <row r="25" spans="1:18" s="17" customFormat="1" ht="13.5" customHeight="1" x14ac:dyDescent="0.25">
      <c r="A25" s="88"/>
      <c r="B25" s="90"/>
      <c r="C25" s="92"/>
      <c r="D25" s="93"/>
      <c r="E25" s="93"/>
      <c r="F25" s="93"/>
      <c r="G25" s="93"/>
      <c r="H25" s="93"/>
      <c r="I25" s="94"/>
      <c r="J25" s="94"/>
      <c r="K25" s="94"/>
      <c r="L25" s="94"/>
      <c r="M25" s="94"/>
      <c r="N25" s="94" t="s">
        <v>93</v>
      </c>
      <c r="O25" s="94"/>
      <c r="P25" s="94"/>
      <c r="Q25" s="94"/>
      <c r="R25" s="94"/>
    </row>
    <row r="26" spans="1:18" s="17" customFormat="1" ht="13.5" customHeight="1" x14ac:dyDescent="0.25">
      <c r="A26" s="88"/>
      <c r="B26" s="90"/>
      <c r="C26" s="92"/>
      <c r="D26" s="94"/>
      <c r="E26" s="94"/>
      <c r="F26" s="94"/>
      <c r="G26" s="94"/>
      <c r="H26" s="94" t="s">
        <v>106</v>
      </c>
      <c r="I26" s="94"/>
      <c r="J26" s="94"/>
      <c r="K26" s="94"/>
      <c r="L26" s="94"/>
      <c r="M26" s="94"/>
      <c r="N26" s="94" t="s">
        <v>95</v>
      </c>
      <c r="O26" s="94"/>
      <c r="P26" s="93"/>
      <c r="Q26" s="94"/>
      <c r="R26" s="94"/>
    </row>
    <row r="27" spans="1:18" s="17" customFormat="1" ht="13.5" customHeight="1" x14ac:dyDescent="0.25">
      <c r="A27" s="88"/>
      <c r="B27" s="90"/>
      <c r="C27" s="92"/>
      <c r="D27" s="94"/>
      <c r="E27" s="94"/>
      <c r="F27" s="93"/>
      <c r="G27" s="94"/>
      <c r="H27" s="94" t="s">
        <v>82</v>
      </c>
      <c r="I27" s="94"/>
      <c r="J27" s="93"/>
      <c r="K27" s="93"/>
      <c r="L27" s="93"/>
      <c r="M27" s="95"/>
      <c r="N27" s="96" t="s">
        <v>158</v>
      </c>
      <c r="O27" s="94"/>
      <c r="P27" s="93"/>
      <c r="Q27" s="94"/>
      <c r="R27" s="97"/>
    </row>
    <row r="28" spans="1:18" s="17" customFormat="1" ht="13.5" customHeight="1" x14ac:dyDescent="0.25">
      <c r="A28" s="88"/>
      <c r="B28" s="90"/>
      <c r="C28" s="92"/>
      <c r="D28" s="99" t="s">
        <v>155</v>
      </c>
      <c r="E28" s="99"/>
      <c r="F28" s="98" t="s">
        <v>156</v>
      </c>
      <c r="G28" s="95"/>
      <c r="H28" s="94" t="s">
        <v>47</v>
      </c>
      <c r="I28" s="94"/>
      <c r="J28" s="254" t="s">
        <v>159</v>
      </c>
      <c r="K28" s="254"/>
      <c r="L28" s="254"/>
      <c r="M28" s="94"/>
      <c r="N28" s="94" t="s">
        <v>97</v>
      </c>
      <c r="O28" s="94"/>
      <c r="P28" s="94" t="s">
        <v>107</v>
      </c>
      <c r="Q28" s="94"/>
      <c r="R28" s="95"/>
    </row>
    <row r="29" spans="1:18" s="17" customFormat="1" ht="13.5" customHeight="1" x14ac:dyDescent="0.25">
      <c r="A29" s="88"/>
      <c r="B29" s="90"/>
      <c r="C29" s="92"/>
      <c r="D29" s="99" t="s">
        <v>46</v>
      </c>
      <c r="E29" s="99"/>
      <c r="F29" s="98" t="s">
        <v>46</v>
      </c>
      <c r="G29" s="94"/>
      <c r="H29" s="94" t="s">
        <v>49</v>
      </c>
      <c r="I29" s="94"/>
      <c r="J29" s="94" t="s">
        <v>132</v>
      </c>
      <c r="K29" s="94"/>
      <c r="L29" s="95"/>
      <c r="M29" s="94"/>
      <c r="N29" s="99" t="s">
        <v>101</v>
      </c>
      <c r="O29" s="94"/>
      <c r="P29" s="94" t="s">
        <v>102</v>
      </c>
      <c r="Q29" s="94"/>
      <c r="R29" s="95"/>
    </row>
    <row r="30" spans="1:18" s="17" customFormat="1" ht="13.5" customHeight="1" x14ac:dyDescent="0.25">
      <c r="A30" s="88"/>
      <c r="B30" s="90"/>
      <c r="C30" s="92"/>
      <c r="D30" s="117" t="s">
        <v>48</v>
      </c>
      <c r="E30" s="99"/>
      <c r="F30" s="94" t="s">
        <v>157</v>
      </c>
      <c r="G30" s="94"/>
      <c r="H30" s="94" t="s">
        <v>51</v>
      </c>
      <c r="I30" s="94"/>
      <c r="J30" s="94" t="s">
        <v>104</v>
      </c>
      <c r="K30" s="94"/>
      <c r="L30" s="94" t="s">
        <v>31</v>
      </c>
      <c r="M30" s="94"/>
      <c r="N30" s="94" t="s">
        <v>108</v>
      </c>
      <c r="O30" s="94"/>
      <c r="P30" s="94" t="s">
        <v>105</v>
      </c>
      <c r="Q30" s="94"/>
      <c r="R30" s="94" t="s">
        <v>34</v>
      </c>
    </row>
    <row r="31" spans="1:18" s="17" customFormat="1" ht="13.5" customHeight="1" x14ac:dyDescent="0.25">
      <c r="A31" s="88"/>
      <c r="B31" s="118" t="s">
        <v>4</v>
      </c>
      <c r="C31" s="89"/>
      <c r="D31" s="119" t="s">
        <v>5</v>
      </c>
      <c r="E31" s="120"/>
      <c r="F31" s="119" t="s">
        <v>5</v>
      </c>
      <c r="G31" s="94"/>
      <c r="H31" s="96" t="s">
        <v>5</v>
      </c>
      <c r="I31" s="94"/>
      <c r="J31" s="96" t="s">
        <v>5</v>
      </c>
      <c r="K31" s="94"/>
      <c r="L31" s="96" t="s">
        <v>5</v>
      </c>
      <c r="M31" s="94"/>
      <c r="N31" s="96" t="s">
        <v>5</v>
      </c>
      <c r="O31" s="94"/>
      <c r="P31" s="96" t="s">
        <v>5</v>
      </c>
      <c r="Q31" s="94"/>
      <c r="R31" s="96" t="s">
        <v>5</v>
      </c>
    </row>
    <row r="32" spans="1:18" ht="3.95" customHeight="1" x14ac:dyDescent="0.25">
      <c r="A32" s="101"/>
      <c r="B32" s="89"/>
      <c r="C32" s="89"/>
      <c r="D32" s="121"/>
      <c r="E32" s="102"/>
      <c r="F32" s="121"/>
      <c r="G32" s="102"/>
      <c r="H32" s="121"/>
      <c r="I32" s="103"/>
      <c r="J32" s="122"/>
      <c r="K32" s="103"/>
      <c r="L32" s="122"/>
      <c r="M32" s="103"/>
      <c r="N32" s="122"/>
      <c r="O32" s="103"/>
      <c r="P32" s="122"/>
      <c r="Q32" s="103"/>
      <c r="R32" s="122"/>
    </row>
    <row r="33" spans="1:18" s="124" customFormat="1" ht="13.5" customHeight="1" x14ac:dyDescent="0.25">
      <c r="A33" s="104" t="s">
        <v>136</v>
      </c>
      <c r="B33" s="89"/>
      <c r="C33" s="89"/>
      <c r="D33" s="123"/>
      <c r="F33" s="123"/>
      <c r="H33" s="123"/>
      <c r="J33" s="123"/>
      <c r="L33" s="123"/>
      <c r="N33" s="123"/>
      <c r="P33" s="123"/>
      <c r="R33" s="123"/>
    </row>
    <row r="34" spans="1:18" s="124" customFormat="1" ht="13.5" customHeight="1" x14ac:dyDescent="0.25">
      <c r="A34" s="104" t="s">
        <v>138</v>
      </c>
      <c r="B34" s="89"/>
      <c r="C34" s="89"/>
      <c r="D34" s="121">
        <v>215000000</v>
      </c>
      <c r="E34" s="89"/>
      <c r="F34" s="121">
        <v>665525655</v>
      </c>
      <c r="G34" s="102"/>
      <c r="H34" s="121">
        <v>-21000000</v>
      </c>
      <c r="I34" s="102"/>
      <c r="J34" s="121">
        <v>11400000</v>
      </c>
      <c r="K34" s="102"/>
      <c r="L34" s="121">
        <v>41494668</v>
      </c>
      <c r="M34" s="102"/>
      <c r="N34" s="121">
        <v>-2870712</v>
      </c>
      <c r="O34" s="102"/>
      <c r="P34" s="121">
        <f>SUM(N34:O34)</f>
        <v>-2870712</v>
      </c>
      <c r="Q34" s="102"/>
      <c r="R34" s="121">
        <f>SUM(D34:L34,P34)</f>
        <v>909549611</v>
      </c>
    </row>
    <row r="35" spans="1:18" s="124" customFormat="1" ht="13.5" customHeight="1" x14ac:dyDescent="0.25">
      <c r="A35" s="101" t="s">
        <v>205</v>
      </c>
      <c r="B35" s="89">
        <v>4</v>
      </c>
      <c r="C35" s="89"/>
      <c r="D35" s="126" t="s">
        <v>30</v>
      </c>
      <c r="E35" s="89"/>
      <c r="F35" s="126" t="s">
        <v>30</v>
      </c>
      <c r="G35" s="102"/>
      <c r="H35" s="126">
        <v>0</v>
      </c>
      <c r="I35" s="102"/>
      <c r="J35" s="126">
        <v>0</v>
      </c>
      <c r="K35" s="102"/>
      <c r="L35" s="126">
        <v>3514346</v>
      </c>
      <c r="M35" s="102"/>
      <c r="N35" s="126">
        <v>0</v>
      </c>
      <c r="O35" s="102"/>
      <c r="P35" s="126">
        <f>SUM(N35)</f>
        <v>0</v>
      </c>
      <c r="Q35" s="112"/>
      <c r="R35" s="126">
        <f>SUM(D35:L35,P35)</f>
        <v>3514346</v>
      </c>
    </row>
    <row r="36" spans="1:18" s="124" customFormat="1" ht="3.95" customHeight="1" x14ac:dyDescent="0.25">
      <c r="A36" s="104"/>
      <c r="B36" s="89"/>
      <c r="C36" s="89"/>
      <c r="D36" s="121"/>
      <c r="E36" s="89"/>
      <c r="F36" s="121"/>
      <c r="G36" s="102"/>
      <c r="H36" s="121"/>
      <c r="I36" s="102"/>
      <c r="J36" s="121"/>
      <c r="K36" s="102"/>
      <c r="L36" s="121"/>
      <c r="M36" s="102"/>
      <c r="N36" s="121"/>
      <c r="O36" s="102"/>
      <c r="P36" s="121"/>
      <c r="Q36" s="102"/>
      <c r="R36" s="121"/>
    </row>
    <row r="37" spans="1:18" s="124" customFormat="1" ht="13.5" customHeight="1" x14ac:dyDescent="0.25">
      <c r="A37" s="104" t="s">
        <v>134</v>
      </c>
      <c r="B37" s="89"/>
      <c r="C37" s="89"/>
      <c r="D37" s="121">
        <f>SUM(D34:D35)</f>
        <v>215000000</v>
      </c>
      <c r="E37" s="89"/>
      <c r="F37" s="121">
        <f>SUM(F34:F35)</f>
        <v>665525655</v>
      </c>
      <c r="G37" s="102"/>
      <c r="H37" s="121">
        <f>SUM(H34:H35)</f>
        <v>-21000000</v>
      </c>
      <c r="I37" s="102"/>
      <c r="J37" s="121">
        <f>SUM(J34:J35)</f>
        <v>11400000</v>
      </c>
      <c r="K37" s="102"/>
      <c r="L37" s="121">
        <f>SUM(L34:L35)</f>
        <v>45009014</v>
      </c>
      <c r="M37" s="102"/>
      <c r="N37" s="121">
        <f>SUM(N34:N35)</f>
        <v>-2870712</v>
      </c>
      <c r="O37" s="102"/>
      <c r="P37" s="121">
        <f>SUM(P34:P35)</f>
        <v>-2870712</v>
      </c>
      <c r="Q37" s="102"/>
      <c r="R37" s="121">
        <f>SUM(R34:R35)</f>
        <v>913063957</v>
      </c>
    </row>
    <row r="38" spans="1:18" s="124" customFormat="1" ht="13.5" customHeight="1" x14ac:dyDescent="0.25">
      <c r="A38" s="127" t="s">
        <v>127</v>
      </c>
      <c r="B38" s="107"/>
      <c r="C38" s="107"/>
      <c r="D38" s="121"/>
      <c r="E38" s="107"/>
      <c r="F38" s="121"/>
      <c r="G38" s="102"/>
      <c r="H38" s="121"/>
      <c r="I38" s="102"/>
      <c r="J38" s="121"/>
      <c r="K38" s="102"/>
      <c r="L38" s="121"/>
      <c r="M38" s="102"/>
      <c r="N38" s="121"/>
      <c r="O38" s="102"/>
      <c r="P38" s="121"/>
      <c r="Q38" s="102"/>
      <c r="R38" s="121"/>
    </row>
    <row r="39" spans="1:18" s="124" customFormat="1" ht="13.5" customHeight="1" x14ac:dyDescent="0.25">
      <c r="A39" s="108" t="s">
        <v>141</v>
      </c>
      <c r="B39" s="89">
        <v>13</v>
      </c>
      <c r="C39" s="107"/>
      <c r="D39" s="121"/>
      <c r="E39" s="107"/>
      <c r="F39" s="121"/>
      <c r="G39" s="102"/>
      <c r="H39" s="121"/>
      <c r="I39" s="102"/>
      <c r="J39" s="121"/>
      <c r="K39" s="102"/>
      <c r="L39" s="121">
        <v>-21500000</v>
      </c>
      <c r="M39" s="102"/>
      <c r="N39" s="121">
        <v>0</v>
      </c>
      <c r="O39" s="102"/>
      <c r="P39" s="121">
        <v>0</v>
      </c>
      <c r="Q39" s="102"/>
      <c r="R39" s="121">
        <f>SUM(L39:P39)</f>
        <v>-21500000</v>
      </c>
    </row>
    <row r="40" spans="1:18" s="124" customFormat="1" ht="13.5" customHeight="1" x14ac:dyDescent="0.25">
      <c r="A40" s="128" t="s">
        <v>160</v>
      </c>
      <c r="B40" s="89"/>
      <c r="C40" s="89"/>
      <c r="D40" s="126" t="s">
        <v>30</v>
      </c>
      <c r="E40" s="89"/>
      <c r="F40" s="126" t="s">
        <v>30</v>
      </c>
      <c r="G40" s="102"/>
      <c r="H40" s="126">
        <v>0</v>
      </c>
      <c r="I40" s="102"/>
      <c r="J40" s="126">
        <v>0</v>
      </c>
      <c r="K40" s="102"/>
      <c r="L40" s="126">
        <v>-33070905</v>
      </c>
      <c r="M40" s="102"/>
      <c r="N40" s="126">
        <v>0</v>
      </c>
      <c r="O40" s="102"/>
      <c r="P40" s="126">
        <v>0</v>
      </c>
      <c r="Q40" s="112"/>
      <c r="R40" s="126">
        <f>SUM(D40:L40,P40)</f>
        <v>-33070905</v>
      </c>
    </row>
    <row r="41" spans="1:18" s="124" customFormat="1" ht="3.95" customHeight="1" x14ac:dyDescent="0.25">
      <c r="A41" s="129"/>
      <c r="B41" s="89"/>
      <c r="C41" s="89"/>
      <c r="D41" s="130"/>
      <c r="E41" s="89"/>
      <c r="F41" s="130"/>
      <c r="G41" s="131"/>
      <c r="H41" s="132"/>
      <c r="I41" s="131"/>
      <c r="J41" s="132"/>
      <c r="K41" s="131"/>
      <c r="L41" s="132"/>
      <c r="M41" s="131"/>
      <c r="N41" s="132"/>
      <c r="O41" s="131"/>
      <c r="P41" s="132"/>
      <c r="Q41" s="131"/>
      <c r="R41" s="132"/>
    </row>
    <row r="42" spans="1:18" s="124" customFormat="1" ht="13.5" customHeight="1" thickBot="1" x14ac:dyDescent="0.3">
      <c r="A42" s="127" t="s">
        <v>174</v>
      </c>
      <c r="B42" s="107"/>
      <c r="C42" s="107"/>
      <c r="D42" s="133">
        <f>SUM(D37:D40)</f>
        <v>215000000</v>
      </c>
      <c r="E42" s="107"/>
      <c r="F42" s="133">
        <f>SUM(F37:F40)</f>
        <v>665525655</v>
      </c>
      <c r="G42" s="102"/>
      <c r="H42" s="133">
        <f>SUM(H37:H40)</f>
        <v>-21000000</v>
      </c>
      <c r="I42" s="102"/>
      <c r="J42" s="133">
        <f>SUM(J37:J40)</f>
        <v>11400000</v>
      </c>
      <c r="K42" s="102"/>
      <c r="L42" s="133">
        <f>SUM(L37:L40)</f>
        <v>-9561891</v>
      </c>
      <c r="M42" s="102"/>
      <c r="N42" s="133">
        <f>SUM(N37:N40)</f>
        <v>-2870712</v>
      </c>
      <c r="O42" s="102"/>
      <c r="P42" s="133">
        <f>SUM(P37:P40)</f>
        <v>-2870712</v>
      </c>
      <c r="Q42" s="102"/>
      <c r="R42" s="133">
        <f>SUM(R37:R40)</f>
        <v>858493052</v>
      </c>
    </row>
    <row r="43" spans="1:18" s="124" customFormat="1" ht="6" customHeight="1" thickTop="1" x14ac:dyDescent="0.25">
      <c r="A43" s="22"/>
      <c r="B43" s="31"/>
      <c r="C43" s="31"/>
      <c r="D43" s="12"/>
      <c r="E43" s="12"/>
      <c r="F43" s="12"/>
      <c r="G43" s="12"/>
      <c r="H43" s="12"/>
      <c r="I43" s="125"/>
      <c r="J43" s="134"/>
      <c r="K43" s="125"/>
      <c r="L43" s="125"/>
      <c r="M43" s="125"/>
      <c r="N43" s="125"/>
      <c r="O43" s="125"/>
      <c r="P43" s="125"/>
      <c r="Q43" s="125"/>
      <c r="R43" s="125"/>
    </row>
    <row r="44" spans="1:18" ht="18.75" customHeight="1" x14ac:dyDescent="0.25">
      <c r="A44" s="9" t="str">
        <f>'BS2-4'!A48</f>
        <v>The accompanying notes on pages 11 to 20 form part of this interim financial information.</v>
      </c>
      <c r="B44" s="24"/>
      <c r="C44" s="24"/>
      <c r="D44" s="135"/>
      <c r="E44" s="86"/>
      <c r="F44" s="86"/>
      <c r="G44" s="86"/>
      <c r="H44" s="86"/>
      <c r="I44" s="9"/>
      <c r="J44" s="72"/>
      <c r="K44" s="9"/>
      <c r="L44" s="9"/>
      <c r="M44" s="9"/>
      <c r="N44" s="9"/>
      <c r="O44" s="9"/>
      <c r="P44" s="9"/>
      <c r="Q44" s="9"/>
      <c r="R44" s="9"/>
    </row>
  </sheetData>
  <mergeCells count="6">
    <mergeCell ref="N24:P24"/>
    <mergeCell ref="J28:L28"/>
    <mergeCell ref="D6:R6"/>
    <mergeCell ref="N7:P7"/>
    <mergeCell ref="J11:L11"/>
    <mergeCell ref="D23:R23"/>
  </mergeCells>
  <pageMargins left="0.45" right="0.45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104"/>
  <sheetViews>
    <sheetView zoomScale="110" zoomScaleNormal="110" workbookViewId="0">
      <selection activeCell="R16" sqref="R16"/>
    </sheetView>
  </sheetViews>
  <sheetFormatPr defaultColWidth="9.140625" defaultRowHeight="16.5" customHeight="1" x14ac:dyDescent="0.25"/>
  <cols>
    <col min="1" max="4" width="1.140625" style="30" customWidth="1"/>
    <col min="5" max="5" width="31.85546875" style="30" customWidth="1"/>
    <col min="6" max="6" width="4.7109375" style="45" customWidth="1"/>
    <col min="7" max="7" width="0.7109375" style="30" customWidth="1"/>
    <col min="8" max="8" width="11.42578125" style="39" customWidth="1"/>
    <col min="9" max="9" width="0.7109375" style="38" customWidth="1"/>
    <col min="10" max="10" width="11.42578125" style="40" customWidth="1"/>
    <col min="11" max="11" width="0.7109375" style="30" customWidth="1"/>
    <col min="12" max="12" width="11.42578125" style="40" customWidth="1"/>
    <col min="13" max="13" width="0.7109375" style="82" customWidth="1"/>
    <col min="14" max="14" width="11.42578125" style="82" customWidth="1"/>
    <col min="15" max="148" width="9.140625" style="30"/>
    <col min="149" max="152" width="1.42578125" style="30" customWidth="1"/>
    <col min="153" max="153" width="39.140625" style="30" customWidth="1"/>
    <col min="154" max="154" width="5.7109375" style="30" customWidth="1"/>
    <col min="155" max="155" width="0.5703125" style="30" customWidth="1"/>
    <col min="156" max="156" width="11.28515625" style="30" customWidth="1"/>
    <col min="157" max="157" width="0.5703125" style="30" customWidth="1"/>
    <col min="158" max="158" width="11.28515625" style="30" customWidth="1"/>
    <col min="159" max="159" width="0.5703125" style="30" customWidth="1"/>
    <col min="160" max="160" width="11.28515625" style="30" customWidth="1"/>
    <col min="161" max="161" width="0.5703125" style="30" customWidth="1"/>
    <col min="162" max="162" width="11.28515625" style="30" customWidth="1"/>
    <col min="163" max="163" width="9.7109375" style="30" bestFit="1" customWidth="1"/>
    <col min="164" max="164" width="9.5703125" style="30" bestFit="1" customWidth="1"/>
    <col min="165" max="165" width="11.5703125" style="30" customWidth="1"/>
    <col min="166" max="166" width="10.7109375" style="30" customWidth="1"/>
    <col min="167" max="167" width="9.28515625" style="30" bestFit="1" customWidth="1"/>
    <col min="168" max="168" width="10" style="30" bestFit="1" customWidth="1"/>
    <col min="169" max="169" width="9.28515625" style="30" bestFit="1" customWidth="1"/>
    <col min="170" max="170" width="11" style="30" bestFit="1" customWidth="1"/>
    <col min="171" max="16384" width="9.140625" style="30"/>
  </cols>
  <sheetData>
    <row r="1" spans="1:14" s="17" customFormat="1" ht="16.5" customHeight="1" x14ac:dyDescent="0.25">
      <c r="A1" s="7" t="str">
        <f>'BS2-4'!A1</f>
        <v>Sunsweet Public Company Limited</v>
      </c>
      <c r="B1" s="15"/>
      <c r="C1" s="15"/>
      <c r="D1" s="15"/>
      <c r="E1" s="15"/>
      <c r="F1" s="16"/>
      <c r="H1" s="18"/>
      <c r="I1" s="19"/>
      <c r="J1" s="20"/>
      <c r="L1" s="20"/>
      <c r="M1" s="21"/>
      <c r="N1" s="21"/>
    </row>
    <row r="2" spans="1:14" s="17" customFormat="1" ht="16.5" customHeight="1" x14ac:dyDescent="0.25">
      <c r="A2" s="22" t="s">
        <v>53</v>
      </c>
      <c r="B2" s="7"/>
      <c r="C2" s="7"/>
      <c r="D2" s="15"/>
      <c r="E2" s="15"/>
      <c r="F2" s="16"/>
      <c r="H2" s="18"/>
      <c r="I2" s="19"/>
      <c r="J2" s="20"/>
      <c r="L2" s="20"/>
      <c r="M2" s="21"/>
      <c r="N2" s="21"/>
    </row>
    <row r="3" spans="1:14" s="17" customFormat="1" ht="16.5" customHeight="1" x14ac:dyDescent="0.25">
      <c r="A3" s="8" t="str">
        <f>EQ_Conso7!A3</f>
        <v>For the nine-month period ended 30 September 2019</v>
      </c>
      <c r="B3" s="23"/>
      <c r="C3" s="23"/>
      <c r="D3" s="8"/>
      <c r="E3" s="8"/>
      <c r="F3" s="24"/>
      <c r="G3" s="9"/>
      <c r="H3" s="25"/>
      <c r="I3" s="26"/>
      <c r="J3" s="27"/>
      <c r="K3" s="9"/>
      <c r="L3" s="27"/>
      <c r="M3" s="28"/>
      <c r="N3" s="28"/>
    </row>
    <row r="4" spans="1:14" s="17" customFormat="1" ht="14.1" customHeight="1" x14ac:dyDescent="0.25">
      <c r="A4" s="29"/>
      <c r="B4" s="29"/>
      <c r="C4" s="29"/>
      <c r="D4" s="15"/>
      <c r="E4" s="15"/>
      <c r="F4" s="16"/>
      <c r="H4" s="18"/>
      <c r="I4" s="19"/>
      <c r="J4" s="20"/>
      <c r="L4" s="20"/>
      <c r="M4" s="21"/>
      <c r="N4" s="21"/>
    </row>
    <row r="5" spans="1:14" s="17" customFormat="1" ht="14.1" customHeight="1" x14ac:dyDescent="0.25">
      <c r="F5" s="16"/>
      <c r="H5" s="18"/>
      <c r="I5" s="19"/>
      <c r="J5" s="20"/>
      <c r="L5" s="20"/>
      <c r="M5" s="21"/>
      <c r="N5" s="21"/>
    </row>
    <row r="6" spans="1:14" s="17" customFormat="1" ht="14.45" customHeight="1" x14ac:dyDescent="0.25">
      <c r="F6" s="16"/>
      <c r="H6" s="256" t="s">
        <v>1</v>
      </c>
      <c r="I6" s="256"/>
      <c r="J6" s="256"/>
      <c r="K6" s="30"/>
      <c r="L6" s="257" t="s">
        <v>2</v>
      </c>
      <c r="M6" s="257"/>
      <c r="N6" s="257"/>
    </row>
    <row r="7" spans="1:14" s="17" customFormat="1" ht="14.45" customHeight="1" x14ac:dyDescent="0.25">
      <c r="F7" s="31"/>
      <c r="G7" s="30"/>
      <c r="H7" s="255" t="s">
        <v>68</v>
      </c>
      <c r="I7" s="255"/>
      <c r="J7" s="255"/>
      <c r="K7" s="15"/>
      <c r="L7" s="255" t="s">
        <v>68</v>
      </c>
      <c r="M7" s="255"/>
      <c r="N7" s="255"/>
    </row>
    <row r="8" spans="1:14" s="17" customFormat="1" ht="14.45" customHeight="1" x14ac:dyDescent="0.25">
      <c r="F8" s="31"/>
      <c r="G8" s="30"/>
      <c r="H8" s="32" t="s">
        <v>70</v>
      </c>
      <c r="I8" s="32"/>
      <c r="J8" s="32" t="s">
        <v>70</v>
      </c>
      <c r="K8" s="32"/>
      <c r="L8" s="32" t="s">
        <v>70</v>
      </c>
      <c r="M8" s="32"/>
      <c r="N8" s="32" t="s">
        <v>70</v>
      </c>
    </row>
    <row r="9" spans="1:14" ht="14.45" customHeight="1" x14ac:dyDescent="0.25">
      <c r="E9" s="30" t="s">
        <v>54</v>
      </c>
      <c r="F9" s="31"/>
      <c r="H9" s="32" t="s">
        <v>126</v>
      </c>
      <c r="I9" s="32"/>
      <c r="J9" s="32" t="s">
        <v>85</v>
      </c>
      <c r="K9" s="32"/>
      <c r="L9" s="32">
        <v>2019</v>
      </c>
      <c r="M9" s="32"/>
      <c r="N9" s="32" t="s">
        <v>85</v>
      </c>
    </row>
    <row r="10" spans="1:14" ht="14.45" customHeight="1" x14ac:dyDescent="0.25">
      <c r="F10" s="33" t="s">
        <v>4</v>
      </c>
      <c r="H10" s="34" t="s">
        <v>5</v>
      </c>
      <c r="I10" s="32"/>
      <c r="J10" s="34" t="s">
        <v>5</v>
      </c>
      <c r="K10" s="32"/>
      <c r="L10" s="34" t="s">
        <v>5</v>
      </c>
      <c r="M10" s="32"/>
      <c r="N10" s="34" t="s">
        <v>5</v>
      </c>
    </row>
    <row r="11" spans="1:14" ht="14.45" customHeight="1" x14ac:dyDescent="0.25">
      <c r="A11" s="7" t="s">
        <v>55</v>
      </c>
      <c r="F11" s="35"/>
      <c r="G11" s="36"/>
      <c r="H11" s="37"/>
      <c r="J11" s="39"/>
      <c r="K11" s="38"/>
      <c r="L11" s="37"/>
      <c r="M11" s="30"/>
      <c r="N11" s="40"/>
    </row>
    <row r="12" spans="1:14" ht="14.45" customHeight="1" x14ac:dyDescent="0.2">
      <c r="A12" s="41" t="s">
        <v>144</v>
      </c>
      <c r="F12" s="35"/>
      <c r="G12" s="36"/>
      <c r="H12" s="11">
        <v>-40037228</v>
      </c>
      <c r="I12" s="42"/>
      <c r="J12" s="12">
        <v>55212432</v>
      </c>
      <c r="K12" s="42"/>
      <c r="L12" s="11">
        <v>-40533236</v>
      </c>
      <c r="M12" s="43"/>
      <c r="N12" s="12">
        <v>55324841</v>
      </c>
    </row>
    <row r="13" spans="1:14" ht="14.45" customHeight="1" x14ac:dyDescent="0.25">
      <c r="A13" s="30" t="s">
        <v>56</v>
      </c>
      <c r="C13" s="7"/>
      <c r="D13" s="7"/>
      <c r="E13" s="7"/>
      <c r="F13" s="44"/>
      <c r="H13" s="11"/>
      <c r="I13" s="12"/>
      <c r="J13" s="12"/>
      <c r="K13" s="12"/>
      <c r="L13" s="11"/>
      <c r="M13" s="12"/>
      <c r="N13" s="12"/>
    </row>
    <row r="14" spans="1:14" ht="14.45" customHeight="1" x14ac:dyDescent="0.2">
      <c r="B14" s="30" t="s">
        <v>119</v>
      </c>
      <c r="C14" s="7"/>
      <c r="D14" s="7"/>
      <c r="E14" s="7"/>
      <c r="F14" s="45">
        <v>9</v>
      </c>
      <c r="H14" s="46">
        <v>46588609</v>
      </c>
      <c r="I14" s="47"/>
      <c r="J14" s="12">
        <v>37856050</v>
      </c>
      <c r="K14" s="47"/>
      <c r="L14" s="11">
        <v>46193084</v>
      </c>
      <c r="M14" s="48"/>
      <c r="N14" s="12">
        <v>37329586</v>
      </c>
    </row>
    <row r="15" spans="1:14" ht="14.45" customHeight="1" x14ac:dyDescent="0.2">
      <c r="B15" s="30" t="s">
        <v>118</v>
      </c>
      <c r="C15" s="7"/>
      <c r="D15" s="7"/>
      <c r="E15" s="7"/>
      <c r="H15" s="46">
        <v>1273944</v>
      </c>
      <c r="I15" s="47"/>
      <c r="J15" s="12">
        <v>1195289</v>
      </c>
      <c r="K15" s="47"/>
      <c r="L15" s="11">
        <v>1273944</v>
      </c>
      <c r="M15" s="48"/>
      <c r="N15" s="12">
        <v>1195289</v>
      </c>
    </row>
    <row r="16" spans="1:14" ht="14.45" customHeight="1" x14ac:dyDescent="0.2">
      <c r="B16" s="30" t="s">
        <v>208</v>
      </c>
      <c r="C16" s="7"/>
      <c r="D16" s="7"/>
      <c r="E16" s="7"/>
      <c r="H16" s="46">
        <v>1545779</v>
      </c>
      <c r="I16" s="47"/>
      <c r="J16" s="12">
        <v>50361</v>
      </c>
      <c r="K16" s="47"/>
      <c r="L16" s="11">
        <v>1545779</v>
      </c>
      <c r="M16" s="48"/>
      <c r="N16" s="12">
        <v>38627</v>
      </c>
    </row>
    <row r="17" spans="1:14" ht="14.45" customHeight="1" x14ac:dyDescent="0.2">
      <c r="B17" s="30" t="s">
        <v>24</v>
      </c>
      <c r="C17" s="7"/>
      <c r="D17" s="7"/>
      <c r="E17" s="7"/>
      <c r="H17" s="46">
        <v>9758443</v>
      </c>
      <c r="I17" s="47"/>
      <c r="J17" s="12">
        <v>2766789</v>
      </c>
      <c r="K17" s="47"/>
      <c r="L17" s="11">
        <v>9751314</v>
      </c>
      <c r="M17" s="43"/>
      <c r="N17" s="12">
        <v>2762256</v>
      </c>
    </row>
    <row r="18" spans="1:14" ht="14.45" customHeight="1" x14ac:dyDescent="0.2">
      <c r="B18" s="30" t="s">
        <v>206</v>
      </c>
      <c r="C18" s="7"/>
      <c r="D18" s="7"/>
      <c r="E18" s="7"/>
      <c r="F18" s="45">
        <v>8</v>
      </c>
      <c r="H18" s="46">
        <v>1397385.26</v>
      </c>
      <c r="I18" s="47"/>
      <c r="J18" s="12">
        <v>445200</v>
      </c>
      <c r="K18" s="47"/>
      <c r="L18" s="46">
        <v>1397385.26</v>
      </c>
      <c r="M18" s="43"/>
      <c r="N18" s="12">
        <v>445200</v>
      </c>
    </row>
    <row r="19" spans="1:14" ht="14.45" customHeight="1" x14ac:dyDescent="0.2">
      <c r="B19" s="30" t="s">
        <v>152</v>
      </c>
      <c r="C19" s="7"/>
      <c r="D19" s="7"/>
      <c r="E19" s="7"/>
      <c r="F19" s="44"/>
      <c r="H19" s="46">
        <v>-41</v>
      </c>
      <c r="I19" s="47"/>
      <c r="J19" s="12">
        <v>-358444</v>
      </c>
      <c r="K19" s="48"/>
      <c r="L19" s="46">
        <v>-41</v>
      </c>
      <c r="M19" s="12"/>
      <c r="N19" s="12">
        <v>-358444</v>
      </c>
    </row>
    <row r="20" spans="1:14" ht="14.45" customHeight="1" x14ac:dyDescent="0.2">
      <c r="B20" s="30" t="s">
        <v>120</v>
      </c>
      <c r="C20" s="7"/>
      <c r="D20" s="7"/>
      <c r="E20" s="7"/>
      <c r="F20" s="45">
        <v>9</v>
      </c>
      <c r="H20" s="46">
        <v>60701</v>
      </c>
      <c r="I20" s="47"/>
      <c r="J20" s="12">
        <v>827473</v>
      </c>
      <c r="K20" s="47"/>
      <c r="L20" s="46">
        <v>60701</v>
      </c>
      <c r="M20" s="48"/>
      <c r="N20" s="12">
        <v>827473</v>
      </c>
    </row>
    <row r="21" spans="1:14" ht="14.45" customHeight="1" x14ac:dyDescent="0.2">
      <c r="B21" s="30" t="s">
        <v>175</v>
      </c>
      <c r="C21" s="7"/>
      <c r="D21" s="7"/>
      <c r="E21" s="7"/>
      <c r="F21" s="44"/>
      <c r="H21" s="46">
        <v>0</v>
      </c>
      <c r="I21" s="47"/>
      <c r="J21" s="12">
        <v>659853</v>
      </c>
      <c r="K21" s="48"/>
      <c r="L21" s="46">
        <v>0</v>
      </c>
      <c r="M21" s="12"/>
      <c r="N21" s="12">
        <v>659853</v>
      </c>
    </row>
    <row r="22" spans="1:14" ht="14.45" customHeight="1" x14ac:dyDescent="0.2">
      <c r="B22" s="30" t="s">
        <v>153</v>
      </c>
      <c r="C22" s="7"/>
      <c r="D22" s="7"/>
      <c r="E22" s="7"/>
      <c r="F22" s="44"/>
      <c r="H22" s="11">
        <v>-426171</v>
      </c>
      <c r="I22" s="47"/>
      <c r="J22" s="12">
        <v>169053</v>
      </c>
      <c r="K22" s="47"/>
      <c r="L22" s="46">
        <v>-426171</v>
      </c>
      <c r="M22" s="48"/>
      <c r="N22" s="12">
        <v>169053</v>
      </c>
    </row>
    <row r="23" spans="1:14" ht="14.45" customHeight="1" x14ac:dyDescent="0.2">
      <c r="B23" s="30" t="s">
        <v>57</v>
      </c>
      <c r="C23" s="7"/>
      <c r="D23" s="7"/>
      <c r="E23" s="7"/>
      <c r="H23" s="11">
        <v>-302014</v>
      </c>
      <c r="I23" s="47"/>
      <c r="J23" s="12">
        <v>-1124323</v>
      </c>
      <c r="K23" s="47"/>
      <c r="L23" s="46">
        <v>-316146</v>
      </c>
      <c r="M23" s="43"/>
      <c r="N23" s="12">
        <v>-1206976</v>
      </c>
    </row>
    <row r="24" spans="1:14" ht="14.45" customHeight="1" x14ac:dyDescent="0.2">
      <c r="B24" s="50" t="s">
        <v>40</v>
      </c>
      <c r="C24" s="7"/>
      <c r="D24" s="7"/>
      <c r="E24" s="7"/>
      <c r="H24" s="1">
        <v>3934799</v>
      </c>
      <c r="I24" s="47"/>
      <c r="J24" s="2">
        <v>2748153</v>
      </c>
      <c r="K24" s="47"/>
      <c r="L24" s="51">
        <v>3933223</v>
      </c>
      <c r="M24" s="43"/>
      <c r="N24" s="2">
        <v>2737766</v>
      </c>
    </row>
    <row r="25" spans="1:14" ht="8.1" customHeight="1" x14ac:dyDescent="0.25">
      <c r="C25" s="7"/>
      <c r="D25" s="7"/>
      <c r="E25" s="7"/>
      <c r="F25" s="44"/>
      <c r="H25" s="11"/>
      <c r="I25" s="12"/>
      <c r="J25" s="12"/>
      <c r="K25" s="12"/>
      <c r="L25" s="11"/>
      <c r="M25" s="12"/>
      <c r="N25" s="12"/>
    </row>
    <row r="26" spans="1:14" ht="14.45" customHeight="1" x14ac:dyDescent="0.25">
      <c r="C26" s="7"/>
      <c r="D26" s="7"/>
      <c r="E26" s="7"/>
      <c r="F26" s="44"/>
      <c r="H26" s="11">
        <f>SUM(H12:H24)</f>
        <v>23794206.260000002</v>
      </c>
      <c r="I26" s="12"/>
      <c r="J26" s="12">
        <f>SUM(J12:J24)</f>
        <v>100447886</v>
      </c>
      <c r="K26" s="12"/>
      <c r="L26" s="11">
        <f>SUM(L12:L24)</f>
        <v>22879836.260000002</v>
      </c>
      <c r="M26" s="12"/>
      <c r="N26" s="12">
        <f>SUM(N12:N24)</f>
        <v>99924524</v>
      </c>
    </row>
    <row r="27" spans="1:14" ht="14.45" customHeight="1" x14ac:dyDescent="0.25">
      <c r="A27" s="7" t="s">
        <v>58</v>
      </c>
      <c r="C27" s="7"/>
      <c r="D27" s="7"/>
      <c r="E27" s="7"/>
      <c r="F27" s="44"/>
      <c r="H27" s="11"/>
      <c r="I27" s="12"/>
      <c r="J27" s="12"/>
      <c r="K27" s="12"/>
      <c r="L27" s="11"/>
      <c r="M27" s="12"/>
      <c r="N27" s="12"/>
    </row>
    <row r="28" spans="1:14" ht="14.45" customHeight="1" x14ac:dyDescent="0.25">
      <c r="A28" s="30" t="s">
        <v>59</v>
      </c>
      <c r="C28" s="7"/>
      <c r="D28" s="7"/>
      <c r="E28" s="7"/>
      <c r="F28" s="44"/>
      <c r="H28" s="37"/>
      <c r="J28" s="39"/>
      <c r="K28" s="38"/>
      <c r="L28" s="37"/>
      <c r="M28" s="30"/>
      <c r="N28" s="40"/>
    </row>
    <row r="29" spans="1:14" ht="14.45" customHeight="1" x14ac:dyDescent="0.25">
      <c r="B29" s="30" t="s">
        <v>78</v>
      </c>
      <c r="C29" s="7"/>
      <c r="D29" s="7"/>
      <c r="E29" s="7"/>
      <c r="F29" s="44"/>
      <c r="H29" s="11">
        <v>-3463465</v>
      </c>
      <c r="I29" s="12"/>
      <c r="J29" s="12">
        <v>-892757</v>
      </c>
      <c r="K29" s="12"/>
      <c r="L29" s="11">
        <v>-3434311</v>
      </c>
      <c r="M29" s="12"/>
      <c r="N29" s="12">
        <v>-1977940</v>
      </c>
    </row>
    <row r="30" spans="1:14" ht="14.45" customHeight="1" x14ac:dyDescent="0.2">
      <c r="B30" s="30" t="s">
        <v>10</v>
      </c>
      <c r="C30" s="7"/>
      <c r="D30" s="7"/>
      <c r="E30" s="7"/>
      <c r="F30" s="44"/>
      <c r="H30" s="11">
        <v>156112558.74000001</v>
      </c>
      <c r="I30" s="47"/>
      <c r="J30" s="12">
        <v>-164555758</v>
      </c>
      <c r="K30" s="47"/>
      <c r="L30" s="11">
        <v>156060388.74000001</v>
      </c>
      <c r="M30" s="43"/>
      <c r="N30" s="12">
        <v>-164619398</v>
      </c>
    </row>
    <row r="31" spans="1:14" ht="14.45" customHeight="1" x14ac:dyDescent="0.2">
      <c r="B31" s="52" t="s">
        <v>11</v>
      </c>
      <c r="C31" s="7"/>
      <c r="D31" s="7"/>
      <c r="E31" s="7"/>
      <c r="F31" s="44"/>
      <c r="H31" s="11">
        <v>-81192</v>
      </c>
      <c r="I31" s="47"/>
      <c r="J31" s="12">
        <v>-6110448</v>
      </c>
      <c r="K31" s="47"/>
      <c r="L31" s="11">
        <v>-290795</v>
      </c>
      <c r="M31" s="43"/>
      <c r="N31" s="12">
        <v>-6303354</v>
      </c>
    </row>
    <row r="32" spans="1:14" ht="14.45" customHeight="1" x14ac:dyDescent="0.2">
      <c r="A32" s="52" t="s">
        <v>60</v>
      </c>
      <c r="C32" s="7"/>
      <c r="D32" s="7"/>
      <c r="E32" s="7"/>
      <c r="F32" s="44"/>
      <c r="H32" s="11"/>
      <c r="I32" s="47"/>
      <c r="J32" s="12"/>
      <c r="K32" s="47"/>
      <c r="L32" s="11"/>
      <c r="M32" s="43"/>
      <c r="N32" s="12"/>
    </row>
    <row r="33" spans="1:14" ht="14.45" customHeight="1" x14ac:dyDescent="0.2">
      <c r="B33" s="52" t="s">
        <v>20</v>
      </c>
      <c r="C33" s="7"/>
      <c r="D33" s="7"/>
      <c r="E33" s="7"/>
      <c r="F33" s="44"/>
      <c r="H33" s="11">
        <v>-30057847</v>
      </c>
      <c r="I33" s="47"/>
      <c r="J33" s="12">
        <v>170263775</v>
      </c>
      <c r="K33" s="47"/>
      <c r="L33" s="11">
        <v>-30274001</v>
      </c>
      <c r="M33" s="43"/>
      <c r="N33" s="12">
        <v>170078817</v>
      </c>
    </row>
    <row r="34" spans="1:14" ht="14.45" customHeight="1" x14ac:dyDescent="0.2">
      <c r="B34" s="52" t="s">
        <v>128</v>
      </c>
      <c r="C34" s="7"/>
      <c r="D34" s="7"/>
      <c r="E34" s="7"/>
      <c r="F34" s="44"/>
      <c r="H34" s="11">
        <v>11134058</v>
      </c>
      <c r="I34" s="47"/>
      <c r="J34" s="12">
        <v>0</v>
      </c>
      <c r="K34" s="47"/>
      <c r="L34" s="11">
        <v>11134058</v>
      </c>
      <c r="M34" s="43"/>
      <c r="N34" s="12">
        <v>0</v>
      </c>
    </row>
    <row r="35" spans="1:14" ht="14.45" customHeight="1" x14ac:dyDescent="0.2">
      <c r="B35" s="53" t="s">
        <v>21</v>
      </c>
      <c r="C35" s="7"/>
      <c r="D35" s="7"/>
      <c r="E35" s="15"/>
      <c r="F35" s="54"/>
      <c r="G35" s="17"/>
      <c r="H35" s="1">
        <v>259448</v>
      </c>
      <c r="I35" s="12"/>
      <c r="J35" s="2">
        <v>-1520311</v>
      </c>
      <c r="K35" s="12"/>
      <c r="L35" s="1">
        <v>260256</v>
      </c>
      <c r="M35" s="55"/>
      <c r="N35" s="2">
        <v>-1517508</v>
      </c>
    </row>
    <row r="36" spans="1:14" ht="8.1" customHeight="1" x14ac:dyDescent="0.25">
      <c r="C36" s="7"/>
      <c r="D36" s="7"/>
      <c r="E36" s="7"/>
      <c r="F36" s="44"/>
      <c r="H36" s="11"/>
      <c r="I36" s="12"/>
      <c r="J36" s="12"/>
      <c r="K36" s="12"/>
      <c r="L36" s="11"/>
      <c r="M36" s="12"/>
      <c r="N36" s="12"/>
    </row>
    <row r="37" spans="1:14" ht="14.45" customHeight="1" x14ac:dyDescent="0.25">
      <c r="A37" s="56" t="s">
        <v>55</v>
      </c>
      <c r="F37" s="44"/>
      <c r="H37" s="11">
        <f>SUM(H26:H35)</f>
        <v>157697767</v>
      </c>
      <c r="I37" s="12"/>
      <c r="J37" s="12">
        <f>SUM(J26:J35)</f>
        <v>97632387</v>
      </c>
      <c r="K37" s="12"/>
      <c r="L37" s="11">
        <f>SUM(L26:L35)</f>
        <v>156335432</v>
      </c>
      <c r="M37" s="12"/>
      <c r="N37" s="12">
        <f>SUM(N26:N35)</f>
        <v>95585141</v>
      </c>
    </row>
    <row r="38" spans="1:14" s="17" customFormat="1" ht="14.45" customHeight="1" x14ac:dyDescent="0.25">
      <c r="B38" s="53" t="s">
        <v>61</v>
      </c>
      <c r="C38" s="15"/>
      <c r="D38" s="15"/>
      <c r="E38" s="15"/>
      <c r="F38" s="54"/>
      <c r="H38" s="51">
        <v>-847243</v>
      </c>
      <c r="I38" s="12"/>
      <c r="J38" s="2">
        <v>-7087184</v>
      </c>
      <c r="K38" s="12"/>
      <c r="L38" s="51">
        <v>-794472</v>
      </c>
      <c r="M38" s="12"/>
      <c r="N38" s="2">
        <v>-7028516</v>
      </c>
    </row>
    <row r="39" spans="1:14" s="17" customFormat="1" ht="8.1" customHeight="1" x14ac:dyDescent="0.25">
      <c r="C39" s="15"/>
      <c r="D39" s="15"/>
      <c r="E39" s="15"/>
      <c r="F39" s="54"/>
      <c r="H39" s="11"/>
      <c r="I39" s="12"/>
      <c r="J39" s="12"/>
      <c r="K39" s="12"/>
      <c r="L39" s="11"/>
      <c r="M39" s="12"/>
      <c r="N39" s="12"/>
    </row>
    <row r="40" spans="1:14" ht="14.45" customHeight="1" x14ac:dyDescent="0.25">
      <c r="A40" s="57" t="s">
        <v>83</v>
      </c>
      <c r="B40" s="7"/>
      <c r="C40" s="7"/>
      <c r="D40" s="7"/>
      <c r="E40" s="7"/>
      <c r="F40" s="44"/>
      <c r="H40" s="1">
        <f>SUM(H37:H38)</f>
        <v>156850524</v>
      </c>
      <c r="I40" s="12"/>
      <c r="J40" s="2">
        <f>SUM(J37:J38)</f>
        <v>90545203</v>
      </c>
      <c r="K40" s="12"/>
      <c r="L40" s="1">
        <f>SUM(L37:L38)</f>
        <v>155540960</v>
      </c>
      <c r="M40" s="12"/>
      <c r="N40" s="2">
        <f>SUM(N37:N38)</f>
        <v>88556625</v>
      </c>
    </row>
    <row r="41" spans="1:14" ht="15" customHeight="1" x14ac:dyDescent="0.25">
      <c r="A41" s="41"/>
      <c r="C41" s="7"/>
      <c r="D41" s="7"/>
      <c r="E41" s="7"/>
      <c r="F41" s="44"/>
      <c r="H41" s="11"/>
      <c r="I41" s="12"/>
      <c r="J41" s="12"/>
      <c r="K41" s="12"/>
      <c r="L41" s="11"/>
      <c r="M41" s="12"/>
      <c r="N41" s="12"/>
    </row>
    <row r="42" spans="1:14" ht="14.45" customHeight="1" x14ac:dyDescent="0.25">
      <c r="A42" s="58" t="s">
        <v>62</v>
      </c>
      <c r="B42" s="7"/>
      <c r="C42" s="7"/>
      <c r="D42" s="7"/>
      <c r="E42" s="7"/>
      <c r="H42" s="11"/>
      <c r="I42" s="12"/>
      <c r="J42" s="12"/>
      <c r="K42" s="12"/>
      <c r="L42" s="11"/>
      <c r="M42" s="12"/>
      <c r="N42" s="12"/>
    </row>
    <row r="43" spans="1:14" ht="14.45" customHeight="1" x14ac:dyDescent="0.25">
      <c r="A43" s="52" t="s">
        <v>165</v>
      </c>
      <c r="C43" s="7"/>
      <c r="D43" s="7"/>
      <c r="E43" s="7"/>
      <c r="H43" s="46">
        <v>0</v>
      </c>
      <c r="I43" s="42"/>
      <c r="J43" s="59">
        <v>65100000</v>
      </c>
      <c r="K43" s="42"/>
      <c r="L43" s="60">
        <v>0</v>
      </c>
      <c r="M43" s="42"/>
      <c r="N43" s="59">
        <v>61600000</v>
      </c>
    </row>
    <row r="44" spans="1:14" ht="14.45" customHeight="1" x14ac:dyDescent="0.25">
      <c r="A44" s="52" t="s">
        <v>142</v>
      </c>
      <c r="B44" s="7"/>
      <c r="C44" s="7"/>
      <c r="D44" s="7"/>
      <c r="E44" s="7"/>
      <c r="F44" s="61"/>
      <c r="H44" s="46">
        <v>0</v>
      </c>
      <c r="I44" s="12"/>
      <c r="J44" s="12">
        <v>100000000</v>
      </c>
      <c r="K44" s="12"/>
      <c r="L44" s="46">
        <v>0</v>
      </c>
      <c r="M44" s="12"/>
      <c r="N44" s="12">
        <v>100000000</v>
      </c>
    </row>
    <row r="45" spans="1:14" ht="14.45" customHeight="1" x14ac:dyDescent="0.25">
      <c r="A45" s="53" t="s">
        <v>139</v>
      </c>
      <c r="H45" s="10">
        <v>-56471527</v>
      </c>
      <c r="I45" s="30"/>
      <c r="J45" s="42">
        <v>-172906705</v>
      </c>
      <c r="K45" s="42"/>
      <c r="L45" s="10">
        <v>-56471527</v>
      </c>
      <c r="M45" s="42"/>
      <c r="N45" s="42">
        <v>-172906705</v>
      </c>
    </row>
    <row r="46" spans="1:14" ht="14.45" customHeight="1" x14ac:dyDescent="0.25">
      <c r="A46" s="52" t="s">
        <v>130</v>
      </c>
      <c r="B46" s="7"/>
      <c r="C46" s="7"/>
      <c r="D46" s="7"/>
      <c r="E46" s="7"/>
      <c r="H46" s="46">
        <v>45</v>
      </c>
      <c r="I46" s="12"/>
      <c r="J46" s="12">
        <v>362145</v>
      </c>
      <c r="K46" s="12"/>
      <c r="L46" s="46">
        <v>45</v>
      </c>
      <c r="M46" s="12"/>
      <c r="N46" s="12">
        <v>362145</v>
      </c>
    </row>
    <row r="47" spans="1:14" ht="14.45" customHeight="1" x14ac:dyDescent="0.25">
      <c r="A47" s="53" t="s">
        <v>143</v>
      </c>
      <c r="H47" s="46">
        <v>-1951772</v>
      </c>
      <c r="I47" s="63"/>
      <c r="J47" s="64">
        <v>-124390</v>
      </c>
      <c r="K47" s="63"/>
      <c r="L47" s="65">
        <v>-1951772</v>
      </c>
      <c r="M47" s="63"/>
      <c r="N47" s="64">
        <v>-124390</v>
      </c>
    </row>
    <row r="48" spans="1:14" ht="14.45" customHeight="1" x14ac:dyDescent="0.25">
      <c r="A48" s="52" t="s">
        <v>131</v>
      </c>
      <c r="B48" s="7"/>
      <c r="C48" s="7"/>
      <c r="D48" s="7"/>
      <c r="E48" s="7"/>
      <c r="F48" s="61">
        <v>15.4</v>
      </c>
      <c r="H48" s="46">
        <v>0</v>
      </c>
      <c r="I48" s="12"/>
      <c r="J48" s="12">
        <v>0</v>
      </c>
      <c r="K48" s="12"/>
      <c r="L48" s="66">
        <v>-5500000</v>
      </c>
      <c r="M48" s="12"/>
      <c r="N48" s="12">
        <v>-6400000</v>
      </c>
    </row>
    <row r="49" spans="1:14" ht="14.45" customHeight="1" x14ac:dyDescent="0.25">
      <c r="A49" s="52" t="s">
        <v>125</v>
      </c>
      <c r="B49" s="7"/>
      <c r="C49" s="7"/>
      <c r="D49" s="7"/>
      <c r="E49" s="7"/>
      <c r="H49" s="46">
        <v>0</v>
      </c>
      <c r="I49" s="12"/>
      <c r="J49" s="12">
        <v>0</v>
      </c>
      <c r="K49" s="12"/>
      <c r="L49" s="46">
        <v>5500000</v>
      </c>
      <c r="M49" s="12"/>
      <c r="N49" s="12">
        <v>11400000</v>
      </c>
    </row>
    <row r="50" spans="1:14" ht="14.45" customHeight="1" x14ac:dyDescent="0.25">
      <c r="A50" s="52" t="s">
        <v>63</v>
      </c>
      <c r="B50" s="7"/>
      <c r="C50" s="7"/>
      <c r="D50" s="7"/>
      <c r="E50" s="7"/>
      <c r="H50" s="51">
        <v>302014</v>
      </c>
      <c r="I50" s="12"/>
      <c r="J50" s="2">
        <v>1344337</v>
      </c>
      <c r="K50" s="12"/>
      <c r="L50" s="51">
        <v>316146</v>
      </c>
      <c r="M50" s="12"/>
      <c r="N50" s="2">
        <v>1426150</v>
      </c>
    </row>
    <row r="51" spans="1:14" s="17" customFormat="1" ht="8.1" customHeight="1" x14ac:dyDescent="0.25">
      <c r="F51" s="45"/>
      <c r="H51" s="11"/>
      <c r="I51" s="12"/>
      <c r="J51" s="12"/>
      <c r="K51" s="12"/>
      <c r="L51" s="11"/>
      <c r="M51" s="12"/>
      <c r="N51" s="12"/>
    </row>
    <row r="52" spans="1:14" ht="14.45" customHeight="1" x14ac:dyDescent="0.25">
      <c r="A52" s="58" t="s">
        <v>185</v>
      </c>
      <c r="H52" s="1">
        <f>SUM(H43:H51)</f>
        <v>-58121240</v>
      </c>
      <c r="I52" s="12"/>
      <c r="J52" s="2">
        <f>SUM(J43:J51)</f>
        <v>-6224613</v>
      </c>
      <c r="K52" s="12"/>
      <c r="L52" s="1">
        <f>SUM(L43:L51)</f>
        <v>-58107108</v>
      </c>
      <c r="M52" s="12"/>
      <c r="N52" s="2">
        <f>SUM(N43:N51)</f>
        <v>-4642800</v>
      </c>
    </row>
    <row r="53" spans="1:14" ht="14.45" customHeight="1" x14ac:dyDescent="0.25">
      <c r="A53" s="58"/>
      <c r="H53" s="12"/>
      <c r="I53" s="12"/>
      <c r="J53" s="12"/>
      <c r="K53" s="12"/>
      <c r="L53" s="12"/>
      <c r="M53" s="12"/>
      <c r="N53" s="12"/>
    </row>
    <row r="54" spans="1:14" ht="14.45" customHeight="1" x14ac:dyDescent="0.25">
      <c r="A54" s="58"/>
      <c r="H54" s="12"/>
      <c r="I54" s="12"/>
      <c r="J54" s="12"/>
      <c r="K54" s="12"/>
      <c r="L54" s="12"/>
      <c r="M54" s="12"/>
      <c r="N54" s="12"/>
    </row>
    <row r="55" spans="1:14" ht="14.45" customHeight="1" x14ac:dyDescent="0.25">
      <c r="A55" s="58"/>
      <c r="H55" s="12"/>
      <c r="I55" s="12"/>
      <c r="J55" s="12"/>
      <c r="K55" s="12"/>
      <c r="L55" s="12"/>
      <c r="M55" s="12"/>
      <c r="N55" s="12"/>
    </row>
    <row r="56" spans="1:14" ht="21.95" customHeight="1" x14ac:dyDescent="0.25">
      <c r="A56" s="67" t="str">
        <f>'BS2-4'!A48</f>
        <v>The accompanying notes on pages 11 to 20 form part of this interim financial information.</v>
      </c>
      <c r="B56" s="9"/>
      <c r="C56" s="8"/>
      <c r="D56" s="8"/>
      <c r="E56" s="8"/>
      <c r="F56" s="68"/>
      <c r="G56" s="9"/>
      <c r="H56" s="69"/>
      <c r="I56" s="70"/>
      <c r="J56" s="71"/>
      <c r="K56" s="72"/>
      <c r="L56" s="71"/>
      <c r="M56" s="73"/>
      <c r="N56" s="73"/>
    </row>
    <row r="57" spans="1:14" s="17" customFormat="1" ht="16.5" customHeight="1" x14ac:dyDescent="0.25">
      <c r="A57" s="7" t="str">
        <f>A1</f>
        <v>Sunsweet Public Company Limited</v>
      </c>
      <c r="B57" s="15"/>
      <c r="C57" s="15"/>
      <c r="D57" s="15"/>
      <c r="E57" s="15"/>
      <c r="F57" s="16"/>
      <c r="H57" s="18"/>
      <c r="I57" s="19"/>
      <c r="J57" s="20"/>
      <c r="L57" s="20"/>
      <c r="M57" s="21"/>
      <c r="N57" s="21"/>
    </row>
    <row r="58" spans="1:14" s="17" customFormat="1" ht="16.5" customHeight="1" x14ac:dyDescent="0.25">
      <c r="A58" s="22" t="s">
        <v>64</v>
      </c>
      <c r="B58" s="7"/>
      <c r="C58" s="7"/>
      <c r="D58" s="15"/>
      <c r="E58" s="15"/>
      <c r="F58" s="16"/>
      <c r="H58" s="18"/>
      <c r="I58" s="19"/>
      <c r="J58" s="20"/>
      <c r="L58" s="20"/>
      <c r="M58" s="21"/>
      <c r="N58" s="21"/>
    </row>
    <row r="59" spans="1:14" s="17" customFormat="1" ht="16.5" customHeight="1" x14ac:dyDescent="0.25">
      <c r="A59" s="23" t="str">
        <f>A3</f>
        <v>For the nine-month period ended 30 September 2019</v>
      </c>
      <c r="B59" s="23"/>
      <c r="C59" s="23"/>
      <c r="D59" s="8"/>
      <c r="E59" s="8"/>
      <c r="F59" s="24"/>
      <c r="G59" s="9"/>
      <c r="H59" s="25"/>
      <c r="I59" s="26"/>
      <c r="J59" s="27"/>
      <c r="K59" s="9"/>
      <c r="L59" s="27"/>
      <c r="M59" s="28"/>
      <c r="N59" s="28"/>
    </row>
    <row r="60" spans="1:14" s="17" customFormat="1" ht="15.95" customHeight="1" x14ac:dyDescent="0.25">
      <c r="A60" s="29"/>
      <c r="B60" s="29"/>
      <c r="C60" s="29"/>
      <c r="D60" s="15"/>
      <c r="E60" s="15"/>
      <c r="F60" s="16"/>
      <c r="H60" s="18"/>
      <c r="I60" s="19"/>
      <c r="J60" s="20"/>
      <c r="L60" s="20"/>
      <c r="M60" s="21"/>
      <c r="N60" s="21"/>
    </row>
    <row r="61" spans="1:14" s="17" customFormat="1" ht="15.95" customHeight="1" x14ac:dyDescent="0.25">
      <c r="F61" s="16"/>
      <c r="H61" s="18"/>
      <c r="I61" s="19"/>
      <c r="J61" s="20"/>
      <c r="L61" s="20"/>
      <c r="M61" s="21"/>
      <c r="N61" s="21"/>
    </row>
    <row r="62" spans="1:14" s="17" customFormat="1" ht="16.5" customHeight="1" x14ac:dyDescent="0.25">
      <c r="F62" s="16"/>
      <c r="H62" s="256" t="s">
        <v>1</v>
      </c>
      <c r="I62" s="256"/>
      <c r="J62" s="256"/>
      <c r="K62" s="30"/>
      <c r="L62" s="257" t="s">
        <v>2</v>
      </c>
      <c r="M62" s="257"/>
      <c r="N62" s="257"/>
    </row>
    <row r="63" spans="1:14" s="17" customFormat="1" ht="16.5" customHeight="1" x14ac:dyDescent="0.25">
      <c r="F63" s="31"/>
      <c r="G63" s="30"/>
      <c r="H63" s="255" t="s">
        <v>68</v>
      </c>
      <c r="I63" s="255"/>
      <c r="J63" s="255"/>
      <c r="K63" s="15"/>
      <c r="L63" s="255" t="s">
        <v>68</v>
      </c>
      <c r="M63" s="255"/>
      <c r="N63" s="255"/>
    </row>
    <row r="64" spans="1:14" s="17" customFormat="1" ht="16.5" customHeight="1" x14ac:dyDescent="0.25">
      <c r="F64" s="31"/>
      <c r="G64" s="30"/>
      <c r="H64" s="32" t="s">
        <v>70</v>
      </c>
      <c r="I64" s="32"/>
      <c r="J64" s="32" t="s">
        <v>70</v>
      </c>
      <c r="K64" s="32"/>
      <c r="L64" s="32" t="s">
        <v>70</v>
      </c>
      <c r="M64" s="32"/>
      <c r="N64" s="32" t="s">
        <v>70</v>
      </c>
    </row>
    <row r="65" spans="1:14" ht="16.5" customHeight="1" x14ac:dyDescent="0.25">
      <c r="E65" s="30" t="s">
        <v>54</v>
      </c>
      <c r="F65" s="31"/>
      <c r="H65" s="32" t="s">
        <v>126</v>
      </c>
      <c r="I65" s="32"/>
      <c r="J65" s="32" t="s">
        <v>85</v>
      </c>
      <c r="K65" s="32"/>
      <c r="L65" s="32">
        <v>2019</v>
      </c>
      <c r="M65" s="32"/>
      <c r="N65" s="32" t="s">
        <v>85</v>
      </c>
    </row>
    <row r="66" spans="1:14" ht="16.5" customHeight="1" x14ac:dyDescent="0.25">
      <c r="F66" s="33" t="s">
        <v>81</v>
      </c>
      <c r="H66" s="34" t="s">
        <v>5</v>
      </c>
      <c r="I66" s="32"/>
      <c r="J66" s="34" t="s">
        <v>5</v>
      </c>
      <c r="K66" s="32"/>
      <c r="L66" s="34" t="s">
        <v>5</v>
      </c>
      <c r="M66" s="32"/>
      <c r="N66" s="34" t="s">
        <v>5</v>
      </c>
    </row>
    <row r="67" spans="1:14" ht="16.5" customHeight="1" x14ac:dyDescent="0.25">
      <c r="A67" s="7" t="s">
        <v>65</v>
      </c>
      <c r="B67" s="7"/>
      <c r="C67" s="7"/>
      <c r="D67" s="7"/>
      <c r="E67" s="7"/>
      <c r="H67" s="11"/>
      <c r="I67" s="74"/>
      <c r="J67" s="12"/>
      <c r="K67" s="74"/>
      <c r="L67" s="11"/>
      <c r="M67" s="75"/>
      <c r="N67" s="30"/>
    </row>
    <row r="68" spans="1:14" ht="16.5" customHeight="1" x14ac:dyDescent="0.25">
      <c r="A68" s="30" t="s">
        <v>186</v>
      </c>
      <c r="C68" s="7"/>
      <c r="D68" s="7"/>
      <c r="E68" s="7"/>
      <c r="H68" s="11"/>
      <c r="I68" s="74"/>
      <c r="J68" s="12"/>
      <c r="K68" s="74"/>
      <c r="L68" s="11"/>
      <c r="M68" s="75"/>
      <c r="N68" s="30"/>
    </row>
    <row r="69" spans="1:14" ht="16.5" customHeight="1" x14ac:dyDescent="0.25">
      <c r="B69" s="30" t="s">
        <v>69</v>
      </c>
      <c r="C69" s="7"/>
      <c r="D69" s="7"/>
      <c r="E69" s="7"/>
      <c r="H69" s="11">
        <v>446926592</v>
      </c>
      <c r="I69" s="74"/>
      <c r="J69" s="42">
        <v>0</v>
      </c>
      <c r="K69" s="74"/>
      <c r="L69" s="11">
        <v>446926592</v>
      </c>
      <c r="M69" s="75"/>
      <c r="N69" s="42">
        <v>0</v>
      </c>
    </row>
    <row r="70" spans="1:14" ht="16.5" customHeight="1" x14ac:dyDescent="0.25">
      <c r="A70" s="242" t="s">
        <v>187</v>
      </c>
      <c r="B70" s="242"/>
      <c r="C70" s="50"/>
      <c r="D70" s="242"/>
      <c r="E70" s="242"/>
      <c r="F70" s="76"/>
      <c r="H70" s="46"/>
      <c r="I70" s="30"/>
      <c r="J70" s="42"/>
      <c r="K70" s="42"/>
      <c r="L70" s="46"/>
      <c r="M70" s="42"/>
      <c r="N70" s="42"/>
    </row>
    <row r="71" spans="1:14" ht="16.5" customHeight="1" x14ac:dyDescent="0.25">
      <c r="A71" s="242"/>
      <c r="B71" s="242" t="s">
        <v>69</v>
      </c>
      <c r="C71" s="50"/>
      <c r="D71" s="244"/>
      <c r="E71" s="244"/>
      <c r="F71" s="76"/>
      <c r="H71" s="46">
        <v>-328907000</v>
      </c>
      <c r="I71" s="30"/>
      <c r="J71" s="42">
        <v>0</v>
      </c>
      <c r="K71" s="42"/>
      <c r="L71" s="46">
        <v>-328907000</v>
      </c>
      <c r="M71" s="42"/>
      <c r="N71" s="42">
        <v>0</v>
      </c>
    </row>
    <row r="72" spans="1:14" ht="16.5" customHeight="1" x14ac:dyDescent="0.25">
      <c r="A72" s="50" t="s">
        <v>180</v>
      </c>
      <c r="B72" s="50"/>
      <c r="C72" s="50"/>
      <c r="D72" s="242"/>
      <c r="F72" s="76"/>
      <c r="H72" s="11"/>
      <c r="I72" s="12"/>
      <c r="J72" s="12"/>
      <c r="K72" s="12"/>
      <c r="L72" s="11"/>
      <c r="M72" s="12"/>
      <c r="N72" s="30"/>
    </row>
    <row r="73" spans="1:14" ht="16.5" customHeight="1" x14ac:dyDescent="0.25">
      <c r="A73" s="50"/>
      <c r="B73" s="50" t="s">
        <v>181</v>
      </c>
      <c r="C73" s="50"/>
      <c r="D73" s="242"/>
      <c r="F73" s="76"/>
      <c r="H73" s="46">
        <v>9000000</v>
      </c>
      <c r="I73" s="12"/>
      <c r="J73" s="12">
        <v>0</v>
      </c>
      <c r="K73" s="12"/>
      <c r="L73" s="46">
        <v>9000000</v>
      </c>
      <c r="M73" s="12"/>
      <c r="N73" s="12">
        <v>0</v>
      </c>
    </row>
    <row r="74" spans="1:14" ht="16.5" customHeight="1" x14ac:dyDescent="0.25">
      <c r="A74" s="50" t="s">
        <v>166</v>
      </c>
      <c r="B74" s="50"/>
      <c r="F74" s="76"/>
      <c r="H74" s="46"/>
      <c r="I74" s="12"/>
      <c r="J74" s="12"/>
      <c r="K74" s="12"/>
      <c r="L74" s="46"/>
      <c r="M74" s="12"/>
      <c r="N74" s="12"/>
    </row>
    <row r="75" spans="1:14" ht="16.5" customHeight="1" x14ac:dyDescent="0.25">
      <c r="B75" s="50" t="s">
        <v>69</v>
      </c>
      <c r="C75" s="50"/>
      <c r="F75" s="76"/>
      <c r="H75" s="46">
        <v>-600000</v>
      </c>
      <c r="I75" s="30"/>
      <c r="J75" s="42">
        <v>-76385000</v>
      </c>
      <c r="K75" s="42"/>
      <c r="L75" s="62">
        <v>-600000</v>
      </c>
      <c r="M75" s="42"/>
      <c r="N75" s="42">
        <v>-76385000</v>
      </c>
    </row>
    <row r="76" spans="1:14" ht="16.5" customHeight="1" x14ac:dyDescent="0.25">
      <c r="A76" s="50" t="s">
        <v>207</v>
      </c>
      <c r="B76" s="50"/>
      <c r="C76" s="50"/>
      <c r="F76" s="76"/>
      <c r="H76" s="46">
        <v>-15389325</v>
      </c>
      <c r="I76" s="12"/>
      <c r="J76" s="12">
        <v>-4951830</v>
      </c>
      <c r="K76" s="12"/>
      <c r="L76" s="46">
        <v>-15389325</v>
      </c>
      <c r="M76" s="12"/>
      <c r="N76" s="12">
        <v>-4519843</v>
      </c>
    </row>
    <row r="77" spans="1:14" ht="16.5" customHeight="1" x14ac:dyDescent="0.25">
      <c r="A77" s="30" t="s">
        <v>66</v>
      </c>
      <c r="B77" s="7"/>
      <c r="C77" s="7"/>
      <c r="D77" s="7"/>
      <c r="E77" s="7"/>
      <c r="H77" s="46">
        <v>-4098046</v>
      </c>
      <c r="I77" s="12"/>
      <c r="J77" s="12">
        <v>-2840375</v>
      </c>
      <c r="K77" s="12"/>
      <c r="L77" s="46">
        <v>-4096470</v>
      </c>
      <c r="M77" s="12"/>
      <c r="N77" s="12">
        <v>-2829988</v>
      </c>
    </row>
    <row r="78" spans="1:14" ht="16.5" customHeight="1" x14ac:dyDescent="0.25">
      <c r="A78" s="50" t="s">
        <v>161</v>
      </c>
      <c r="B78" s="50"/>
      <c r="C78" s="50"/>
      <c r="F78" s="76" t="s">
        <v>211</v>
      </c>
      <c r="H78" s="51">
        <v>-21500000</v>
      </c>
      <c r="I78" s="12"/>
      <c r="J78" s="2">
        <v>-64500000</v>
      </c>
      <c r="K78" s="12"/>
      <c r="L78" s="1">
        <v>-21500000</v>
      </c>
      <c r="M78" s="12"/>
      <c r="N78" s="2">
        <v>-64500000</v>
      </c>
    </row>
    <row r="79" spans="1:14" ht="16.5" customHeight="1" x14ac:dyDescent="0.25">
      <c r="F79" s="76"/>
      <c r="H79" s="11"/>
      <c r="I79" s="12"/>
      <c r="J79" s="12"/>
      <c r="K79" s="12"/>
      <c r="L79" s="11"/>
      <c r="M79" s="12"/>
      <c r="N79" s="12"/>
    </row>
    <row r="80" spans="1:14" ht="16.5" customHeight="1" x14ac:dyDescent="0.25">
      <c r="A80" s="7" t="s">
        <v>190</v>
      </c>
      <c r="F80" s="76"/>
      <c r="H80" s="11"/>
      <c r="I80" s="12"/>
      <c r="J80" s="12"/>
      <c r="K80" s="12"/>
      <c r="L80" s="11"/>
      <c r="M80" s="12"/>
      <c r="N80" s="12"/>
    </row>
    <row r="81" spans="1:14" ht="16.5" customHeight="1" x14ac:dyDescent="0.25">
      <c r="B81" s="7" t="s">
        <v>191</v>
      </c>
      <c r="F81" s="76"/>
      <c r="H81" s="1">
        <f>SUM(H68:H78)</f>
        <v>85432221</v>
      </c>
      <c r="I81" s="12"/>
      <c r="J81" s="1">
        <f>SUM(J68:J78)</f>
        <v>-148677205</v>
      </c>
      <c r="K81" s="12"/>
      <c r="L81" s="1">
        <f>SUM(L68:L78)</f>
        <v>85433797</v>
      </c>
      <c r="M81" s="12"/>
      <c r="N81" s="1">
        <f>SUM(N68:N78)</f>
        <v>-148234831</v>
      </c>
    </row>
    <row r="82" spans="1:14" ht="16.5" customHeight="1" x14ac:dyDescent="0.25">
      <c r="F82" s="76"/>
      <c r="H82" s="11"/>
      <c r="I82" s="12"/>
      <c r="J82" s="12"/>
      <c r="K82" s="12"/>
      <c r="L82" s="11"/>
      <c r="M82" s="12"/>
      <c r="N82" s="12"/>
    </row>
    <row r="83" spans="1:14" ht="16.5" customHeight="1" x14ac:dyDescent="0.25">
      <c r="A83" s="57" t="s">
        <v>148</v>
      </c>
      <c r="F83" s="76"/>
      <c r="H83" s="11"/>
      <c r="I83" s="12"/>
      <c r="J83" s="12"/>
      <c r="K83" s="12"/>
      <c r="L83" s="11"/>
      <c r="M83" s="12"/>
      <c r="N83" s="12"/>
    </row>
    <row r="84" spans="1:14" ht="16.5" customHeight="1" x14ac:dyDescent="0.25">
      <c r="B84" s="7" t="s">
        <v>149</v>
      </c>
      <c r="F84" s="76"/>
      <c r="H84" s="11">
        <f>+H81+H52+H40</f>
        <v>184161505</v>
      </c>
      <c r="I84" s="12"/>
      <c r="J84" s="12">
        <f>+J81+J52+J40</f>
        <v>-64356615</v>
      </c>
      <c r="K84" s="12"/>
      <c r="L84" s="11">
        <f>+L81+L52+L40</f>
        <v>182867649</v>
      </c>
      <c r="M84" s="12"/>
      <c r="N84" s="12">
        <f>+N81+N52+N40</f>
        <v>-64321006</v>
      </c>
    </row>
    <row r="85" spans="1:14" ht="16.5" customHeight="1" x14ac:dyDescent="0.25">
      <c r="A85" s="50" t="s">
        <v>121</v>
      </c>
      <c r="F85" s="76"/>
      <c r="H85" s="11"/>
      <c r="I85" s="12"/>
      <c r="J85" s="12"/>
      <c r="K85" s="12"/>
      <c r="L85" s="11"/>
      <c r="M85" s="12"/>
      <c r="N85" s="12"/>
    </row>
    <row r="86" spans="1:14" ht="16.5" customHeight="1" x14ac:dyDescent="0.25">
      <c r="A86" s="50"/>
      <c r="B86" s="30" t="s">
        <v>122</v>
      </c>
      <c r="F86" s="76"/>
      <c r="H86" s="77">
        <v>13981315</v>
      </c>
      <c r="I86" s="12"/>
      <c r="J86" s="2">
        <v>118706689</v>
      </c>
      <c r="K86" s="12"/>
      <c r="L86" s="1">
        <v>13658509</v>
      </c>
      <c r="M86" s="12"/>
      <c r="N86" s="2">
        <v>117784875</v>
      </c>
    </row>
    <row r="87" spans="1:14" ht="16.5" customHeight="1" x14ac:dyDescent="0.25">
      <c r="F87" s="76"/>
      <c r="H87" s="11"/>
      <c r="I87" s="12"/>
      <c r="J87" s="12"/>
      <c r="K87" s="12"/>
      <c r="L87" s="11"/>
      <c r="M87" s="12"/>
      <c r="N87" s="12"/>
    </row>
    <row r="88" spans="1:14" ht="16.5" customHeight="1" x14ac:dyDescent="0.25">
      <c r="A88" s="78" t="s">
        <v>162</v>
      </c>
      <c r="F88" s="76"/>
      <c r="H88" s="11"/>
      <c r="I88" s="12"/>
      <c r="J88" s="12"/>
      <c r="K88" s="12"/>
      <c r="L88" s="11"/>
      <c r="M88" s="12"/>
      <c r="N88" s="12"/>
    </row>
    <row r="89" spans="1:14" ht="16.5" customHeight="1" thickBot="1" x14ac:dyDescent="0.3">
      <c r="B89" s="7" t="s">
        <v>163</v>
      </c>
      <c r="H89" s="13">
        <f>SUM(H84:H87)</f>
        <v>198142820</v>
      </c>
      <c r="I89" s="12"/>
      <c r="J89" s="14">
        <f>SUM(J84:J87)</f>
        <v>54350074</v>
      </c>
      <c r="K89" s="12"/>
      <c r="L89" s="13">
        <f>SUM(L84:L87)</f>
        <v>196526158</v>
      </c>
      <c r="M89" s="12"/>
      <c r="N89" s="14">
        <f>SUM(N84:N87)</f>
        <v>53463869</v>
      </c>
    </row>
    <row r="90" spans="1:14" ht="16.5" customHeight="1" thickTop="1" x14ac:dyDescent="0.25">
      <c r="A90" s="79"/>
      <c r="H90" s="11"/>
      <c r="I90" s="12"/>
      <c r="J90" s="12"/>
      <c r="K90" s="12"/>
      <c r="L90" s="11"/>
      <c r="M90" s="12"/>
      <c r="N90" s="12"/>
    </row>
    <row r="91" spans="1:14" s="17" customFormat="1" ht="16.5" customHeight="1" x14ac:dyDescent="0.25">
      <c r="A91" s="57" t="s">
        <v>150</v>
      </c>
      <c r="D91" s="80"/>
      <c r="E91" s="80"/>
      <c r="F91" s="80"/>
      <c r="G91" s="80"/>
      <c r="H91" s="11"/>
      <c r="I91" s="12"/>
      <c r="J91" s="12"/>
      <c r="K91" s="12"/>
      <c r="L91" s="11"/>
      <c r="M91" s="12"/>
      <c r="N91" s="12"/>
    </row>
    <row r="92" spans="1:14" s="17" customFormat="1" ht="16.5" customHeight="1" x14ac:dyDescent="0.25">
      <c r="A92" s="57"/>
      <c r="D92" s="80"/>
      <c r="E92" s="80"/>
      <c r="F92" s="80"/>
      <c r="G92" s="80"/>
      <c r="H92" s="11"/>
      <c r="I92" s="12"/>
      <c r="J92" s="12"/>
      <c r="K92" s="12"/>
      <c r="L92" s="11"/>
      <c r="M92" s="12"/>
      <c r="N92" s="12"/>
    </row>
    <row r="93" spans="1:14" s="17" customFormat="1" ht="16.5" customHeight="1" x14ac:dyDescent="0.25">
      <c r="A93" s="81" t="s">
        <v>188</v>
      </c>
      <c r="F93" s="80"/>
      <c r="G93" s="80"/>
      <c r="H93" s="11"/>
      <c r="I93" s="12"/>
      <c r="J93" s="12"/>
      <c r="K93" s="12"/>
      <c r="L93" s="11"/>
    </row>
    <row r="94" spans="1:14" s="17" customFormat="1" ht="16.5" customHeight="1" x14ac:dyDescent="0.25">
      <c r="A94" s="81"/>
      <c r="C94" s="17" t="s">
        <v>189</v>
      </c>
      <c r="F94" s="80"/>
      <c r="G94" s="80"/>
      <c r="H94" s="46">
        <v>13500000</v>
      </c>
      <c r="I94" s="12"/>
      <c r="J94" s="12">
        <v>0</v>
      </c>
      <c r="K94" s="12"/>
      <c r="L94" s="46">
        <v>13500000</v>
      </c>
      <c r="M94" s="12"/>
      <c r="N94" s="12">
        <v>0</v>
      </c>
    </row>
    <row r="95" spans="1:14" s="17" customFormat="1" ht="16.5" customHeight="1" x14ac:dyDescent="0.25">
      <c r="A95" s="81" t="s">
        <v>192</v>
      </c>
      <c r="F95" s="80"/>
      <c r="G95" s="80"/>
      <c r="H95" s="46"/>
      <c r="I95" s="12"/>
      <c r="J95" s="12"/>
      <c r="K95" s="12"/>
      <c r="L95" s="46"/>
      <c r="M95" s="12"/>
      <c r="N95" s="12"/>
    </row>
    <row r="96" spans="1:14" s="17" customFormat="1" ht="16.5" customHeight="1" x14ac:dyDescent="0.25">
      <c r="C96" s="17" t="s">
        <v>193</v>
      </c>
      <c r="F96" s="80"/>
      <c r="G96" s="80"/>
      <c r="H96" s="46">
        <v>4742546</v>
      </c>
      <c r="I96" s="12"/>
      <c r="J96" s="12">
        <v>3630805</v>
      </c>
      <c r="K96" s="12"/>
      <c r="L96" s="46">
        <v>4742546</v>
      </c>
      <c r="M96" s="12"/>
      <c r="N96" s="12">
        <v>3630805</v>
      </c>
    </row>
    <row r="97" spans="1:14" s="17" customFormat="1" ht="16.5" customHeight="1" x14ac:dyDescent="0.25">
      <c r="F97" s="80"/>
      <c r="G97" s="80"/>
      <c r="H97" s="240"/>
      <c r="I97" s="12"/>
      <c r="J97" s="12"/>
      <c r="K97" s="12"/>
      <c r="L97" s="240"/>
      <c r="M97" s="12"/>
      <c r="N97" s="12"/>
    </row>
    <row r="98" spans="1:14" s="17" customFormat="1" ht="16.5" customHeight="1" x14ac:dyDescent="0.25">
      <c r="F98" s="80"/>
      <c r="G98" s="80"/>
      <c r="H98" s="240"/>
      <c r="I98" s="12"/>
      <c r="J98" s="12"/>
      <c r="K98" s="12"/>
      <c r="L98" s="240"/>
      <c r="M98" s="12"/>
      <c r="N98" s="12"/>
    </row>
    <row r="99" spans="1:14" s="17" customFormat="1" ht="16.5" customHeight="1" x14ac:dyDescent="0.25">
      <c r="F99" s="80"/>
      <c r="G99" s="80"/>
      <c r="H99" s="240"/>
      <c r="I99" s="12"/>
      <c r="J99" s="12"/>
      <c r="K99" s="12"/>
      <c r="L99" s="240"/>
      <c r="M99" s="12"/>
      <c r="N99" s="12"/>
    </row>
    <row r="100" spans="1:14" s="17" customFormat="1" ht="16.5" customHeight="1" x14ac:dyDescent="0.25">
      <c r="F100" s="80"/>
      <c r="G100" s="80"/>
      <c r="H100" s="240"/>
      <c r="I100" s="12"/>
      <c r="J100" s="12"/>
      <c r="K100" s="12"/>
      <c r="L100" s="240"/>
      <c r="M100" s="12"/>
      <c r="N100" s="12"/>
    </row>
    <row r="101" spans="1:14" s="17" customFormat="1" ht="16.5" customHeight="1" x14ac:dyDescent="0.25">
      <c r="F101" s="80"/>
      <c r="G101" s="80"/>
      <c r="H101" s="240"/>
      <c r="I101" s="12"/>
      <c r="J101" s="12"/>
      <c r="K101" s="12"/>
      <c r="L101" s="240"/>
      <c r="M101" s="12"/>
      <c r="N101" s="12"/>
    </row>
    <row r="102" spans="1:14" s="17" customFormat="1" ht="16.5" customHeight="1" x14ac:dyDescent="0.25">
      <c r="F102" s="80"/>
      <c r="G102" s="80"/>
      <c r="H102" s="240"/>
      <c r="I102" s="12"/>
      <c r="J102" s="12"/>
      <c r="K102" s="12"/>
      <c r="L102" s="240"/>
      <c r="M102" s="12"/>
      <c r="N102" s="12"/>
    </row>
    <row r="103" spans="1:14" s="17" customFormat="1" ht="16.5" customHeight="1" x14ac:dyDescent="0.25">
      <c r="A103" s="81"/>
      <c r="F103" s="80"/>
      <c r="G103" s="80"/>
      <c r="H103" s="240"/>
      <c r="I103" s="12"/>
      <c r="J103" s="12"/>
      <c r="K103" s="12"/>
      <c r="L103" s="240"/>
      <c r="M103" s="12"/>
      <c r="N103" s="12"/>
    </row>
    <row r="104" spans="1:14" ht="21.95" customHeight="1" x14ac:dyDescent="0.25">
      <c r="A104" s="9" t="str">
        <f>'BS2-4'!A48</f>
        <v>The accompanying notes on pages 11 to 20 form part of this interim financial information.</v>
      </c>
      <c r="B104" s="9"/>
      <c r="C104" s="9"/>
      <c r="D104" s="9"/>
      <c r="E104" s="9"/>
      <c r="F104" s="24"/>
      <c r="G104" s="9"/>
      <c r="H104" s="25"/>
      <c r="I104" s="26"/>
      <c r="J104" s="27"/>
      <c r="K104" s="9"/>
      <c r="L104" s="27"/>
      <c r="M104" s="28"/>
      <c r="N104" s="28"/>
    </row>
  </sheetData>
  <mergeCells count="8">
    <mergeCell ref="H63:J63"/>
    <mergeCell ref="L63:N63"/>
    <mergeCell ref="H6:J6"/>
    <mergeCell ref="L6:N6"/>
    <mergeCell ref="H7:J7"/>
    <mergeCell ref="L7:N7"/>
    <mergeCell ref="H62:J62"/>
    <mergeCell ref="L62:N62"/>
  </mergeCells>
  <pageMargins left="0.8" right="0.5" top="0.5" bottom="0.6" header="0.49" footer="0.4"/>
  <pageSetup paperSize="9" firstPageNumber="9" orientation="portrait" useFirstPageNumber="1" horizontalDpi="1200" verticalDpi="1200" r:id="rId1"/>
  <headerFooter>
    <oddFooter>&amp;R&amp;"Arial,Regular"&amp;9&amp;P</oddFooter>
  </headerFooter>
  <ignoredErrors>
    <ignoredError sqref="H65:N65 H9:N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BS2-4</vt:lpstr>
      <vt:lpstr>PL5(3-M)</vt:lpstr>
      <vt:lpstr>PL6 (9-M)</vt:lpstr>
      <vt:lpstr>EQ_Conso7</vt:lpstr>
      <vt:lpstr>EQ_Comp8</vt:lpstr>
      <vt:lpstr>CF9-10</vt:lpstr>
      <vt:lpstr>EQ_Conso7!Print_Area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praphensri puttaluck</cp:lastModifiedBy>
  <cp:lastPrinted>2019-11-06T06:05:07Z</cp:lastPrinted>
  <dcterms:created xsi:type="dcterms:W3CDTF">2017-04-27T10:54:39Z</dcterms:created>
  <dcterms:modified xsi:type="dcterms:W3CDTF">2019-11-06T06:05:09Z</dcterms:modified>
</cp:coreProperties>
</file>